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9720" windowHeight="6075" activeTab="0"/>
  </bookViews>
  <sheets>
    <sheet name="击实曲线自动绘图" sheetId="1" r:id="rId1"/>
    <sheet name="盒质量输入" sheetId="2" r:id="rId2"/>
  </sheets>
  <definedNames>
    <definedName name="Z_5FD63DFD_5489_4BA3_B984_7717C5A0F7A5_.wvu.Rows" localSheetId="1" hidden="1">'盒质量输入'!#REF!</definedName>
    <definedName name="Z_5FD63DFD_5489_4BA3_B984_7717C5A0F7A5_.wvu.Rows" localSheetId="0" hidden="1">'击实曲线自动绘图'!$57:$57</definedName>
  </definedNames>
  <calcPr fullCalcOnLoad="1"/>
</workbook>
</file>

<file path=xl/comments1.xml><?xml version="1.0" encoding="utf-8"?>
<comments xmlns="http://schemas.openxmlformats.org/spreadsheetml/2006/main">
  <authors>
    <author>实验室</author>
  </authors>
  <commentList>
    <comment ref="L13" authorId="0">
      <text>
        <r>
          <rPr>
            <sz val="9"/>
            <rFont val="宋体"/>
            <family val="0"/>
          </rPr>
          <t>LCFZ实验室:
自动计算</t>
        </r>
      </text>
    </comment>
    <comment ref="R13" authorId="0">
      <text>
        <r>
          <rPr>
            <sz val="9"/>
            <rFont val="宋体"/>
            <family val="0"/>
          </rPr>
          <t>LCFZ实验室:
自动计算</t>
        </r>
      </text>
    </comment>
    <comment ref="X13" authorId="0">
      <text>
        <r>
          <rPr>
            <sz val="9"/>
            <rFont val="宋体"/>
            <family val="0"/>
          </rPr>
          <t>LCFZ实验室:
自动计算</t>
        </r>
      </text>
    </comment>
    <comment ref="L14" authorId="0">
      <text>
        <r>
          <rPr>
            <sz val="9"/>
            <rFont val="宋体"/>
            <family val="0"/>
          </rPr>
          <t>LCFZ实验室:
自动计算</t>
        </r>
      </text>
    </comment>
    <comment ref="L15" authorId="0">
      <text>
        <r>
          <rPr>
            <sz val="9"/>
            <rFont val="宋体"/>
            <family val="0"/>
          </rPr>
          <t>LCFZ实验室:
自动计算</t>
        </r>
      </text>
    </comment>
    <comment ref="AJ13" authorId="0">
      <text>
        <r>
          <rPr>
            <sz val="9"/>
            <rFont val="宋体"/>
            <family val="0"/>
          </rPr>
          <t>LCFZ实验室:
自动计算</t>
        </r>
      </text>
    </comment>
    <comment ref="AD13" authorId="0">
      <text>
        <r>
          <rPr>
            <sz val="9"/>
            <rFont val="宋体"/>
            <family val="0"/>
          </rPr>
          <t>LCFZ实验室:
自动计算</t>
        </r>
      </text>
    </comment>
    <comment ref="R14" authorId="0">
      <text>
        <r>
          <rPr>
            <sz val="9"/>
            <rFont val="宋体"/>
            <family val="0"/>
          </rPr>
          <t>LCFZ实验室:
自动计算</t>
        </r>
      </text>
    </comment>
    <comment ref="R15" authorId="0">
      <text>
        <r>
          <rPr>
            <sz val="9"/>
            <rFont val="宋体"/>
            <family val="0"/>
          </rPr>
          <t>LCFZ实验室:
自动计算</t>
        </r>
      </text>
    </comment>
    <comment ref="X14" authorId="0">
      <text>
        <r>
          <rPr>
            <sz val="9"/>
            <rFont val="宋体"/>
            <family val="0"/>
          </rPr>
          <t>LCFZ实验室:
自动计算</t>
        </r>
      </text>
    </comment>
    <comment ref="X15" authorId="0">
      <text>
        <r>
          <rPr>
            <sz val="9"/>
            <rFont val="宋体"/>
            <family val="0"/>
          </rPr>
          <t>LCFZ实验室:
自动计算</t>
        </r>
      </text>
    </comment>
    <comment ref="AD14" authorId="0">
      <text>
        <r>
          <rPr>
            <sz val="9"/>
            <rFont val="宋体"/>
            <family val="0"/>
          </rPr>
          <t>LCFZ实验室:
自动计算</t>
        </r>
      </text>
    </comment>
    <comment ref="AD15" authorId="0">
      <text>
        <r>
          <rPr>
            <sz val="9"/>
            <rFont val="宋体"/>
            <family val="0"/>
          </rPr>
          <t>LCFZ实验室:
自动计算</t>
        </r>
      </text>
    </comment>
    <comment ref="AJ14" authorId="0">
      <text>
        <r>
          <rPr>
            <sz val="9"/>
            <rFont val="宋体"/>
            <family val="0"/>
          </rPr>
          <t>LCFZ实验室:
自动计算</t>
        </r>
      </text>
    </comment>
    <comment ref="AJ15" authorId="0">
      <text>
        <r>
          <rPr>
            <sz val="9"/>
            <rFont val="宋体"/>
            <family val="0"/>
          </rPr>
          <t>LCFZ实验室:
自动计算</t>
        </r>
      </text>
    </comment>
    <comment ref="L20" authorId="0">
      <text>
        <r>
          <rPr>
            <sz val="9"/>
            <rFont val="宋体"/>
            <family val="0"/>
          </rPr>
          <t>LCFZ实验室:
自动计算</t>
        </r>
      </text>
    </comment>
    <comment ref="L21" authorId="0">
      <text>
        <r>
          <rPr>
            <sz val="9"/>
            <rFont val="宋体"/>
            <family val="0"/>
          </rPr>
          <t>LCFZ实验室:
自动计算</t>
        </r>
      </text>
    </comment>
    <comment ref="L22" authorId="0">
      <text>
        <r>
          <rPr>
            <sz val="9"/>
            <rFont val="宋体"/>
            <family val="0"/>
          </rPr>
          <t>LCFZ实验室:
自动计算</t>
        </r>
      </text>
    </comment>
    <comment ref="L23" authorId="0">
      <text>
        <r>
          <rPr>
            <sz val="9"/>
            <rFont val="宋体"/>
            <family val="0"/>
          </rPr>
          <t>LCFZ实验室:
自动计算</t>
        </r>
      </text>
    </comment>
    <comment ref="O20" authorId="0">
      <text>
        <r>
          <rPr>
            <sz val="9"/>
            <rFont val="宋体"/>
            <family val="0"/>
          </rPr>
          <t>LCFZ实验室:
自动计算</t>
        </r>
      </text>
    </comment>
    <comment ref="O21" authorId="0">
      <text>
        <r>
          <rPr>
            <sz val="9"/>
            <rFont val="宋体"/>
            <family val="0"/>
          </rPr>
          <t>LCFZ实验室:
自动计算</t>
        </r>
      </text>
    </comment>
    <comment ref="O22" authorId="0">
      <text>
        <r>
          <rPr>
            <sz val="9"/>
            <rFont val="宋体"/>
            <family val="0"/>
          </rPr>
          <t>LCFZ实验室:
自动计算</t>
        </r>
      </text>
    </comment>
    <comment ref="R20" authorId="0">
      <text>
        <r>
          <rPr>
            <sz val="9"/>
            <rFont val="宋体"/>
            <family val="0"/>
          </rPr>
          <t>LCFZ实验室:
自动计算</t>
        </r>
      </text>
    </comment>
    <comment ref="R21" authorId="0">
      <text>
        <r>
          <rPr>
            <sz val="9"/>
            <rFont val="宋体"/>
            <family val="0"/>
          </rPr>
          <t>LCFZ实验室:
自动计算</t>
        </r>
      </text>
    </comment>
    <comment ref="R22" authorId="0">
      <text>
        <r>
          <rPr>
            <sz val="9"/>
            <rFont val="宋体"/>
            <family val="0"/>
          </rPr>
          <t>LCFZ实验室:
自动计算</t>
        </r>
      </text>
    </comment>
    <comment ref="R23" authorId="0">
      <text>
        <r>
          <rPr>
            <sz val="9"/>
            <rFont val="宋体"/>
            <family val="0"/>
          </rPr>
          <t>LCFZ实验室:
自动计算</t>
        </r>
      </text>
    </comment>
    <comment ref="U20" authorId="0">
      <text>
        <r>
          <rPr>
            <sz val="9"/>
            <rFont val="宋体"/>
            <family val="0"/>
          </rPr>
          <t>LCFZ实验室:
自动计算</t>
        </r>
      </text>
    </comment>
    <comment ref="U21" authorId="0">
      <text>
        <r>
          <rPr>
            <sz val="9"/>
            <rFont val="宋体"/>
            <family val="0"/>
          </rPr>
          <t>LCFZ实验室:
自动计算</t>
        </r>
      </text>
    </comment>
    <comment ref="U22" authorId="0">
      <text>
        <r>
          <rPr>
            <sz val="9"/>
            <rFont val="宋体"/>
            <family val="0"/>
          </rPr>
          <t>LCFZ实验室:
自动计算</t>
        </r>
      </text>
    </comment>
    <comment ref="X20" authorId="0">
      <text>
        <r>
          <rPr>
            <sz val="9"/>
            <rFont val="宋体"/>
            <family val="0"/>
          </rPr>
          <t>LCFZ实验室:
自动计算</t>
        </r>
      </text>
    </comment>
    <comment ref="X21" authorId="0">
      <text>
        <r>
          <rPr>
            <b/>
            <sz val="9"/>
            <rFont val="宋体"/>
            <family val="0"/>
          </rPr>
          <t>L</t>
        </r>
        <r>
          <rPr>
            <sz val="9"/>
            <rFont val="宋体"/>
            <family val="0"/>
          </rPr>
          <t>CFZ实验室:
自动计算</t>
        </r>
      </text>
    </comment>
    <comment ref="X22" authorId="0">
      <text>
        <r>
          <rPr>
            <sz val="9"/>
            <rFont val="宋体"/>
            <family val="0"/>
          </rPr>
          <t>LCFZ实验室:
自动计算</t>
        </r>
      </text>
    </comment>
    <comment ref="X23" authorId="0">
      <text>
        <r>
          <rPr>
            <sz val="9"/>
            <rFont val="宋体"/>
            <family val="0"/>
          </rPr>
          <t>LCFZ实验室:
自动计算</t>
        </r>
      </text>
    </comment>
    <comment ref="AA22" authorId="0">
      <text>
        <r>
          <rPr>
            <sz val="9"/>
            <rFont val="宋体"/>
            <family val="0"/>
          </rPr>
          <t>LCFZ实验室:
自动计算</t>
        </r>
      </text>
    </comment>
    <comment ref="AA21" authorId="0">
      <text>
        <r>
          <rPr>
            <sz val="9"/>
            <rFont val="宋体"/>
            <family val="0"/>
          </rPr>
          <t>LCFZ实验室:
自动计算</t>
        </r>
      </text>
    </comment>
    <comment ref="AA20" authorId="0">
      <text>
        <r>
          <rPr>
            <sz val="9"/>
            <rFont val="宋体"/>
            <family val="0"/>
          </rPr>
          <t>LCFZ实验室:
自动计算</t>
        </r>
      </text>
    </comment>
    <comment ref="AM20" authorId="0">
      <text>
        <r>
          <rPr>
            <sz val="9"/>
            <rFont val="宋体"/>
            <family val="0"/>
          </rPr>
          <t>LCFZ实验室:
自动计算</t>
        </r>
      </text>
    </comment>
    <comment ref="AM21" authorId="0">
      <text>
        <r>
          <rPr>
            <sz val="9"/>
            <rFont val="宋体"/>
            <family val="0"/>
          </rPr>
          <t>LCFZ实验室:
自动计算</t>
        </r>
      </text>
    </comment>
    <comment ref="AM22" authorId="0">
      <text>
        <r>
          <rPr>
            <sz val="9"/>
            <rFont val="宋体"/>
            <family val="0"/>
          </rPr>
          <t>LCFZ实验室:
自动计算</t>
        </r>
      </text>
    </comment>
    <comment ref="AJ23" authorId="0">
      <text>
        <r>
          <rPr>
            <sz val="9"/>
            <rFont val="宋体"/>
            <family val="0"/>
          </rPr>
          <t>LCFZ实验室:
自动计算</t>
        </r>
      </text>
    </comment>
    <comment ref="AJ22" authorId="0">
      <text>
        <r>
          <rPr>
            <sz val="9"/>
            <rFont val="宋体"/>
            <family val="0"/>
          </rPr>
          <t>LCFZ实验室:
自动计算</t>
        </r>
      </text>
    </comment>
    <comment ref="AJ21" authorId="0">
      <text>
        <r>
          <rPr>
            <sz val="9"/>
            <rFont val="宋体"/>
            <family val="0"/>
          </rPr>
          <t>LCFZ实验室:
自动计算</t>
        </r>
      </text>
    </comment>
    <comment ref="AJ20" authorId="0">
      <text>
        <r>
          <rPr>
            <sz val="9"/>
            <rFont val="宋体"/>
            <family val="0"/>
          </rPr>
          <t>LCFZ实验室:
自动计算</t>
        </r>
      </text>
    </comment>
    <comment ref="AG20" authorId="0">
      <text>
        <r>
          <rPr>
            <sz val="9"/>
            <rFont val="宋体"/>
            <family val="0"/>
          </rPr>
          <t>LCFZ实验室:
自动计算</t>
        </r>
      </text>
    </comment>
    <comment ref="AG21" authorId="0">
      <text>
        <r>
          <rPr>
            <sz val="9"/>
            <rFont val="宋体"/>
            <family val="0"/>
          </rPr>
          <t>LCFZ实验室:
自动计算</t>
        </r>
      </text>
    </comment>
    <comment ref="AG22" authorId="0">
      <text>
        <r>
          <rPr>
            <sz val="9"/>
            <rFont val="宋体"/>
            <family val="0"/>
          </rPr>
          <t>LCFZ实验室:
自动计算</t>
        </r>
      </text>
    </comment>
    <comment ref="AD23" authorId="0">
      <text>
        <r>
          <rPr>
            <sz val="9"/>
            <rFont val="宋体"/>
            <family val="0"/>
          </rPr>
          <t>LCFZ实验室:
自动计算</t>
        </r>
      </text>
    </comment>
    <comment ref="AD22" authorId="0">
      <text>
        <r>
          <rPr>
            <sz val="9"/>
            <rFont val="宋体"/>
            <family val="0"/>
          </rPr>
          <t>LCFZ实验室:
自动计算</t>
        </r>
      </text>
    </comment>
    <comment ref="AD21" authorId="0">
      <text>
        <r>
          <rPr>
            <sz val="9"/>
            <rFont val="宋体"/>
            <family val="0"/>
          </rPr>
          <t>LCFZ实验室:
自动计算</t>
        </r>
      </text>
    </comment>
    <comment ref="AD20" authorId="0">
      <text>
        <r>
          <rPr>
            <sz val="9"/>
            <rFont val="宋体"/>
            <family val="0"/>
          </rPr>
          <t>LCFZ实验室:
自动计算</t>
        </r>
      </text>
    </comment>
  </commentList>
</comments>
</file>

<file path=xl/sharedStrings.xml><?xml version="1.0" encoding="utf-8"?>
<sst xmlns="http://schemas.openxmlformats.org/spreadsheetml/2006/main" count="61" uniqueCount="50">
  <si>
    <t>击实试验报告</t>
  </si>
  <si>
    <t>承包单位</t>
  </si>
  <si>
    <t>监理单位</t>
  </si>
  <si>
    <t>工程名称</t>
  </si>
  <si>
    <t>试验编号</t>
  </si>
  <si>
    <t>取样地点</t>
  </si>
  <si>
    <t>报告日期</t>
  </si>
  <si>
    <t>击实次数</t>
  </si>
  <si>
    <t>试验点号</t>
  </si>
  <si>
    <t>预计含水量</t>
  </si>
  <si>
    <t>%</t>
  </si>
  <si>
    <r>
      <t>干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度</t>
    </r>
  </si>
  <si>
    <t>g</t>
  </si>
  <si>
    <t>筒质量</t>
  </si>
  <si>
    <t>湿密度</t>
  </si>
  <si>
    <r>
      <t>g/cm</t>
    </r>
    <r>
      <rPr>
        <vertAlign val="superscript"/>
        <sz val="11"/>
        <rFont val="Times New Roman"/>
        <family val="1"/>
      </rPr>
      <t>3</t>
    </r>
  </si>
  <si>
    <t>干密度</t>
  </si>
  <si>
    <r>
      <t>含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水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量</t>
    </r>
  </si>
  <si>
    <t>盒号</t>
  </si>
  <si>
    <t>盒质量</t>
  </si>
  <si>
    <t>水质量</t>
  </si>
  <si>
    <t>含水量</t>
  </si>
  <si>
    <t>平均含水量</t>
  </si>
  <si>
    <t>最大干密度</t>
  </si>
  <si>
    <r>
      <t xml:space="preserve">            g/cm</t>
    </r>
    <r>
      <rPr>
        <vertAlign val="superscript"/>
        <sz val="11"/>
        <rFont val="Times New Roman"/>
        <family val="1"/>
      </rPr>
      <t>3</t>
    </r>
  </si>
  <si>
    <t>最佳含水量</t>
  </si>
  <si>
    <t>饱和度</t>
  </si>
  <si>
    <t xml:space="preserve">                      %</t>
  </si>
  <si>
    <r>
      <t>大于</t>
    </r>
    <r>
      <rPr>
        <sz val="11"/>
        <rFont val="Times New Roman"/>
        <family val="1"/>
      </rPr>
      <t>38mm</t>
    </r>
    <r>
      <rPr>
        <sz val="11"/>
        <rFont val="宋体"/>
        <family val="0"/>
      </rPr>
      <t>颗粒含量</t>
    </r>
  </si>
  <si>
    <t xml:space="preserve">             %</t>
  </si>
  <si>
    <r>
      <t>校正后最大干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密度</t>
    </r>
  </si>
  <si>
    <r>
      <t xml:space="preserve">                         g/cm</t>
    </r>
    <r>
      <rPr>
        <vertAlign val="superscript"/>
        <sz val="11"/>
        <rFont val="Times New Roman"/>
        <family val="1"/>
      </rPr>
      <t>3</t>
    </r>
  </si>
  <si>
    <r>
      <t>校正后最佳</t>
    </r>
    <r>
      <rPr>
        <sz val="11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含水量</t>
    </r>
    <r>
      <rPr>
        <sz val="11"/>
        <rFont val="Times New Roman"/>
        <family val="1"/>
      </rPr>
      <t xml:space="preserve"> </t>
    </r>
  </si>
  <si>
    <t>注：</t>
  </si>
  <si>
    <t>混合比重为：</t>
  </si>
  <si>
    <r>
      <t>g/cm</t>
    </r>
    <r>
      <rPr>
        <vertAlign val="superscript"/>
        <sz val="11"/>
        <rFont val="宋体"/>
        <family val="0"/>
      </rPr>
      <t>3</t>
    </r>
  </si>
  <si>
    <t>%</t>
  </si>
  <si>
    <r>
      <t>试样风干含水量</t>
    </r>
    <r>
      <rPr>
        <sz val="11"/>
        <rFont val="Times New Roman"/>
        <family val="1"/>
      </rPr>
      <t xml:space="preserve"> </t>
    </r>
  </si>
  <si>
    <r>
      <t>筒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试样质量</t>
    </r>
  </si>
  <si>
    <t>湿样质量</t>
  </si>
  <si>
    <r>
      <t>盒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湿样质量</t>
    </r>
  </si>
  <si>
    <r>
      <t>盒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干样质量</t>
    </r>
  </si>
  <si>
    <t>干试样质量</t>
  </si>
  <si>
    <r>
      <t xml:space="preserve">     </t>
    </r>
    <r>
      <rPr>
        <sz val="12"/>
        <rFont val="宋体"/>
        <family val="0"/>
      </rPr>
      <t>试验：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计算：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复核：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监理：</t>
    </r>
  </si>
  <si>
    <r>
      <t>祥临公路第</t>
    </r>
    <r>
      <rPr>
        <sz val="11"/>
        <rFont val="Times New Roman"/>
        <family val="1"/>
      </rPr>
      <t xml:space="preserve"> </t>
    </r>
  </si>
  <si>
    <t xml:space="preserve">      合同段</t>
  </si>
  <si>
    <t>盒号</t>
  </si>
  <si>
    <t>盒质量</t>
  </si>
  <si>
    <r>
      <t xml:space="preserve">
  </t>
    </r>
    <r>
      <rPr>
        <sz val="12"/>
        <color indexed="18"/>
        <rFont val="宋体"/>
        <family val="0"/>
      </rPr>
      <t xml:space="preserve">  在使用本表格之前请先把你自已的盒号、盒质量填入对应的单元格内。
     在以后使用自动绘图表过程中，你只用在自动绘图表中填盒号，盒质量会自动填充。
</t>
    </r>
    <r>
      <rPr>
        <sz val="12"/>
        <color indexed="10"/>
        <rFont val="宋体"/>
        <family val="0"/>
      </rPr>
      <t xml:space="preserve">
</t>
    </r>
    <r>
      <rPr>
        <u val="single"/>
        <sz val="18"/>
        <color indexed="10"/>
        <rFont val="宋体"/>
        <family val="0"/>
      </rPr>
      <t>祥临公路临沧分指中心试验室</t>
    </r>
    <r>
      <rPr>
        <sz val="18"/>
        <color indexed="10"/>
        <rFont val="宋体"/>
        <family val="0"/>
      </rPr>
      <t xml:space="preserve">   </t>
    </r>
    <r>
      <rPr>
        <vertAlign val="subscript"/>
        <sz val="12"/>
        <color indexed="12"/>
        <rFont val="宋体"/>
        <family val="0"/>
      </rPr>
      <t>木头人</t>
    </r>
  </si>
  <si>
    <r>
      <t xml:space="preserve">
   </t>
    </r>
    <r>
      <rPr>
        <sz val="12"/>
        <color indexed="18"/>
        <rFont val="宋体"/>
        <family val="0"/>
      </rPr>
      <t xml:space="preserve">在使用本表格之前请先把你自已的盒号、盒质量填入“盒质量输入”表对应的单元格内
   在以后使用自动绘图表过程中，你只用在自动绘图表中填盒号，盒质量会自动填充。
</t>
    </r>
    <r>
      <rPr>
        <sz val="12"/>
        <color indexed="10"/>
        <rFont val="宋体"/>
        <family val="0"/>
      </rPr>
      <t xml:space="preserve">
</t>
    </r>
    <r>
      <rPr>
        <u val="single"/>
        <sz val="18"/>
        <color indexed="10"/>
        <rFont val="宋体"/>
        <family val="0"/>
      </rPr>
      <t>祥临公路临沧分指中心试验室</t>
    </r>
    <r>
      <rPr>
        <sz val="18"/>
        <color indexed="10"/>
        <rFont val="宋体"/>
        <family val="0"/>
      </rPr>
      <t xml:space="preserve">               
     </t>
    </r>
    <r>
      <rPr>
        <sz val="12"/>
        <color indexed="10"/>
        <rFont val="宋体"/>
        <family val="0"/>
      </rPr>
      <t xml:space="preserve"> </t>
    </r>
    <r>
      <rPr>
        <vertAlign val="subscript"/>
        <sz val="12"/>
        <color indexed="12"/>
        <rFont val="宋体"/>
        <family val="0"/>
      </rPr>
      <t>木头人
      （QQ：21839421）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</si>
</sst>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000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_);[Red]\(0.0\)"/>
    <numFmt numFmtId="185" formatCode="0.000_);[Red]\(0.000\)"/>
  </numFmts>
  <fonts count="6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24"/>
      <name val="宋体"/>
      <family val="0"/>
    </font>
    <font>
      <sz val="10"/>
      <name val="宋体"/>
      <family val="0"/>
    </font>
    <font>
      <vertAlign val="superscript"/>
      <sz val="11"/>
      <name val="宋体"/>
      <family val="0"/>
    </font>
    <font>
      <b/>
      <sz val="9"/>
      <name val="宋体"/>
      <family val="0"/>
    </font>
    <font>
      <sz val="18"/>
      <color indexed="10"/>
      <name val="宋体"/>
      <family val="0"/>
    </font>
    <font>
      <u val="single"/>
      <sz val="18"/>
      <color indexed="10"/>
      <name val="宋体"/>
      <family val="0"/>
    </font>
    <font>
      <sz val="12"/>
      <color indexed="10"/>
      <name val="宋体"/>
      <family val="0"/>
    </font>
    <font>
      <vertAlign val="subscript"/>
      <sz val="12"/>
      <color indexed="12"/>
      <name val="宋体"/>
      <family val="0"/>
    </font>
    <font>
      <sz val="12"/>
      <color indexed="1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8.25"/>
      <color indexed="8"/>
      <name val="宋体"/>
      <family val="0"/>
    </font>
    <font>
      <sz val="9.25"/>
      <color indexed="8"/>
      <name val="宋体"/>
      <family val="0"/>
    </font>
    <font>
      <vertAlign val="superscript"/>
      <sz val="9.25"/>
      <color indexed="8"/>
      <name val="宋体"/>
      <family val="0"/>
    </font>
    <font>
      <sz val="3"/>
      <color indexed="8"/>
      <name val="宋体"/>
      <family val="0"/>
    </font>
    <font>
      <sz val="1.75"/>
      <color indexed="8"/>
      <name val="宋体"/>
      <family val="0"/>
    </font>
    <font>
      <sz val="2"/>
      <color indexed="8"/>
      <name val="宋体"/>
      <family val="0"/>
    </font>
    <font>
      <vertAlign val="superscript"/>
      <sz val="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top" wrapText="1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/>
      <protection hidden="1"/>
    </xf>
    <xf numFmtId="0" fontId="15" fillId="0" borderId="13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176" fontId="15" fillId="0" borderId="0" xfId="0" applyNumberFormat="1" applyFont="1" applyBorder="1" applyAlignment="1" applyProtection="1">
      <alignment horizontal="center" vertical="center"/>
      <protection hidden="1"/>
    </xf>
    <xf numFmtId="185" fontId="15" fillId="0" borderId="0" xfId="0" applyNumberFormat="1" applyFont="1" applyBorder="1" applyAlignment="1" applyProtection="1">
      <alignment horizontal="center" vertical="center"/>
      <protection hidden="1"/>
    </xf>
    <xf numFmtId="183" fontId="15" fillId="0" borderId="0" xfId="0" applyNumberFormat="1" applyFont="1" applyBorder="1" applyAlignment="1" applyProtection="1">
      <alignment horizontal="center" vertical="center"/>
      <protection hidden="1"/>
    </xf>
    <xf numFmtId="177" fontId="15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locked="0"/>
    </xf>
    <xf numFmtId="184" fontId="7" fillId="0" borderId="18" xfId="0" applyNumberFormat="1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0" fontId="4" fillId="0" borderId="19" xfId="0" applyNumberFormat="1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18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4" fontId="7" fillId="0" borderId="18" xfId="0" applyNumberFormat="1" applyFont="1" applyBorder="1" applyAlignment="1" applyProtection="1">
      <alignment horizontal="center" vertical="center"/>
      <protection locked="0"/>
    </xf>
    <xf numFmtId="183" fontId="3" fillId="0" borderId="18" xfId="0" applyNumberFormat="1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top" wrapText="1"/>
      <protection hidden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击实曲线图</a:t>
            </a:r>
          </a:p>
        </c:rich>
      </c:tx>
      <c:layout>
        <c:manualLayout>
          <c:xMode val="factor"/>
          <c:yMode val="factor"/>
          <c:x val="0.07"/>
          <c:y val="0.89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"/>
          <c:w val="0.9345"/>
          <c:h val="0.851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'击实曲线自动绘图'!$H$33:$H$41</c:f>
              <c:numCache/>
            </c:numRef>
          </c:xVal>
          <c:yVal>
            <c:numRef>
              <c:f>'击实曲线自动绘图'!$I$33:$I$41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'击实曲线自动绘图'!$H$33:$H$41</c:f>
              <c:numCache/>
            </c:numRef>
          </c:xVal>
          <c:yVal>
            <c:numRef>
              <c:f>'击实曲线自动绘图'!$J$33:$J$41</c:f>
              <c:numCache/>
            </c:numRef>
          </c:yVal>
          <c:smooth val="1"/>
        </c:ser>
        <c:axId val="7845617"/>
        <c:axId val="3501690"/>
      </c:scatterChart>
      <c:valAx>
        <c:axId val="7845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含水量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01690"/>
        <c:crosses val="autoZero"/>
        <c:crossBetween val="midCat"/>
        <c:dispUnits/>
      </c:valAx>
      <c:valAx>
        <c:axId val="35016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最
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大
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干
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密
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度
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g/cm</a:t>
                </a:r>
                <a:r>
                  <a:rPr lang="en-US" cap="none" sz="925" b="0" i="0" u="none" baseline="3000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845617"/>
        <c:crosses val="autoZero"/>
        <c:crossBetween val="midCat"/>
        <c:dispUnits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击实曲线图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盒质量输入!#REF!</c:f>
              <c:strCache>
                <c:ptCount val="9"/>
                <c:pt idx="1">
                  <c:v>1.9009651233162703</c:v>
                </c:pt>
                <c:pt idx="2">
                  <c:v>3.0003909026297184</c:v>
                </c:pt>
                <c:pt idx="3">
                  <c:v>4.0998166819431665</c:v>
                </c:pt>
                <c:pt idx="4">
                  <c:v>5.998890122086576</c:v>
                </c:pt>
                <c:pt idx="5">
                  <c:v>8.09930639241893</c:v>
                </c:pt>
                <c:pt idx="6">
                  <c:v>9.199213329633029</c:v>
                </c:pt>
                <c:pt idx="7">
                  <c:v>10.299120266847128</c:v>
                </c:pt>
              </c:strCache>
            </c:strRef>
          </c:xVal>
          <c:yVal>
            <c:numRef>
              <c:f>盒质量输入!#REF!</c:f>
              <c:numCache>
                <c:ptCount val="9"/>
                <c:pt idx="2">
                  <c:v>2.03896100385018</c:v>
                </c:pt>
                <c:pt idx="3">
                  <c:v>2.1325950723298948</c:v>
                </c:pt>
                <c:pt idx="4">
                  <c:v>2.2027254150789033</c:v>
                </c:pt>
                <c:pt idx="5">
                  <c:v>2.1276307332427753</c:v>
                </c:pt>
                <c:pt idx="6">
                  <c:v>2.03468952204031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盒质量输入!#REF!</c:f>
              <c:strCache>
                <c:ptCount val="9"/>
                <c:pt idx="1">
                  <c:v>1.9009651233162703</c:v>
                </c:pt>
                <c:pt idx="2">
                  <c:v>3.0003909026297184</c:v>
                </c:pt>
                <c:pt idx="3">
                  <c:v>4.0998166819431665</c:v>
                </c:pt>
                <c:pt idx="4">
                  <c:v>5.998890122086576</c:v>
                </c:pt>
                <c:pt idx="5">
                  <c:v>8.09930639241893</c:v>
                </c:pt>
                <c:pt idx="6">
                  <c:v>9.199213329633029</c:v>
                </c:pt>
                <c:pt idx="7">
                  <c:v>10.299120266847128</c:v>
                </c:pt>
              </c:strCache>
            </c:strRef>
          </c:xVal>
          <c:yVal>
            <c:numRef>
              <c:f>盒质量输入!#REF!</c:f>
              <c:numCache>
                <c:ptCount val="9"/>
                <c:pt idx="5">
                  <c:v>2.1681570540377906</c:v>
                </c:pt>
                <c:pt idx="6">
                  <c:v>2.117655812661502</c:v>
                </c:pt>
                <c:pt idx="7">
                  <c:v>2.0694535962281875</c:v>
                </c:pt>
              </c:numCache>
            </c:numRef>
          </c:yVal>
          <c:smooth val="1"/>
        </c:ser>
        <c:axId val="31515211"/>
        <c:axId val="15201444"/>
      </c:scatterChart>
      <c:valAx>
        <c:axId val="31515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含水量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201444"/>
        <c:crosses val="autoZero"/>
        <c:crossBetween val="midCat"/>
        <c:dispUnits/>
      </c:valAx>
      <c:valAx>
        <c:axId val="152014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最
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大
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干
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密
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度
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g/cm</a:t>
                </a:r>
                <a:r>
                  <a:rPr lang="en-US" cap="none" sz="200" b="0" i="0" u="none" baseline="3000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515211"/>
        <c:crosses val="autoZero"/>
        <c:crossBetween val="midCat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38</xdr:col>
      <xdr:colOff>0</xdr:colOff>
      <xdr:row>55</xdr:row>
      <xdr:rowOff>0</xdr:rowOff>
    </xdr:to>
    <xdr:graphicFrame>
      <xdr:nvGraphicFramePr>
        <xdr:cNvPr id="1" name="Chart 5"/>
        <xdr:cNvGraphicFramePr/>
      </xdr:nvGraphicFramePr>
      <xdr:xfrm>
        <a:off x="0" y="5772150"/>
        <a:ext cx="57912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2612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T56"/>
  <sheetViews>
    <sheetView tabSelected="1" zoomScalePageLayoutView="0" workbookViewId="0" topLeftCell="A1">
      <selection activeCell="AR1" sqref="AR1"/>
    </sheetView>
  </sheetViews>
  <sheetFormatPr defaultColWidth="9.00390625" defaultRowHeight="14.25"/>
  <cols>
    <col min="1" max="41" width="2.00390625" style="1" customWidth="1"/>
    <col min="42" max="43" width="2.125" style="1" customWidth="1"/>
    <col min="44" max="46" width="5.625" style="1" customWidth="1"/>
    <col min="47" max="55" width="2.125" style="1" customWidth="1"/>
    <col min="56" max="16384" width="9.00390625" style="1" customWidth="1"/>
  </cols>
  <sheetData>
    <row r="1" spans="1:41" ht="14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1:41" ht="14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</row>
    <row r="3" spans="1:41" ht="14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</row>
    <row r="4" spans="1:41" ht="15">
      <c r="A4" s="40" t="s">
        <v>44</v>
      </c>
      <c r="B4" s="40"/>
      <c r="C4" s="40"/>
      <c r="D4" s="40"/>
      <c r="E4" s="40"/>
      <c r="F4" s="37" t="s">
        <v>45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</row>
    <row r="5" spans="1:41" ht="18.75" customHeight="1">
      <c r="A5" s="42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 t="s">
        <v>2</v>
      </c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</row>
    <row r="6" spans="1:41" ht="18" customHeigh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 t="s">
        <v>4</v>
      </c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1:41" ht="18" customHeight="1">
      <c r="A7" s="42" t="s">
        <v>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 t="s">
        <v>6</v>
      </c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</row>
    <row r="8" spans="1:41" ht="18" customHeight="1">
      <c r="A8" s="42" t="s">
        <v>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37</v>
      </c>
      <c r="S8" s="42"/>
      <c r="T8" s="42"/>
      <c r="U8" s="42"/>
      <c r="V8" s="42"/>
      <c r="W8" s="42"/>
      <c r="X8" s="42"/>
      <c r="Y8" s="42"/>
      <c r="Z8" s="42"/>
      <c r="AA8" s="43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5"/>
    </row>
    <row r="9" spans="1:41" ht="18" customHeight="1">
      <c r="A9" s="42" t="s">
        <v>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>
        <v>1</v>
      </c>
      <c r="M9" s="42"/>
      <c r="N9" s="42"/>
      <c r="O9" s="42"/>
      <c r="P9" s="42"/>
      <c r="Q9" s="42"/>
      <c r="R9" s="42">
        <v>2</v>
      </c>
      <c r="S9" s="42"/>
      <c r="T9" s="42"/>
      <c r="U9" s="42"/>
      <c r="V9" s="42"/>
      <c r="W9" s="42"/>
      <c r="X9" s="42">
        <v>3</v>
      </c>
      <c r="Y9" s="42"/>
      <c r="Z9" s="42"/>
      <c r="AA9" s="42"/>
      <c r="AB9" s="42"/>
      <c r="AC9" s="42"/>
      <c r="AD9" s="42">
        <v>4</v>
      </c>
      <c r="AE9" s="42"/>
      <c r="AF9" s="42"/>
      <c r="AG9" s="42"/>
      <c r="AH9" s="42"/>
      <c r="AI9" s="42"/>
      <c r="AJ9" s="42">
        <v>5</v>
      </c>
      <c r="AK9" s="42"/>
      <c r="AL9" s="42"/>
      <c r="AM9" s="42"/>
      <c r="AN9" s="42"/>
      <c r="AO9" s="42"/>
    </row>
    <row r="10" spans="1:41" ht="18" customHeight="1">
      <c r="A10" s="42" t="s">
        <v>9</v>
      </c>
      <c r="B10" s="42"/>
      <c r="C10" s="42"/>
      <c r="D10" s="42"/>
      <c r="E10" s="42"/>
      <c r="F10" s="42"/>
      <c r="G10" s="42"/>
      <c r="H10" s="52" t="s">
        <v>10</v>
      </c>
      <c r="I10" s="42"/>
      <c r="J10" s="42"/>
      <c r="K10" s="42"/>
      <c r="L10" s="42">
        <v>6</v>
      </c>
      <c r="M10" s="42"/>
      <c r="N10" s="42"/>
      <c r="O10" s="42"/>
      <c r="P10" s="42"/>
      <c r="Q10" s="42"/>
      <c r="R10" s="42">
        <v>8</v>
      </c>
      <c r="S10" s="42"/>
      <c r="T10" s="42"/>
      <c r="U10" s="42"/>
      <c r="V10" s="42"/>
      <c r="W10" s="42"/>
      <c r="X10" s="42">
        <v>10</v>
      </c>
      <c r="Y10" s="42"/>
      <c r="Z10" s="42"/>
      <c r="AA10" s="42"/>
      <c r="AB10" s="42"/>
      <c r="AC10" s="42"/>
      <c r="AD10" s="42">
        <v>12</v>
      </c>
      <c r="AE10" s="42"/>
      <c r="AF10" s="42"/>
      <c r="AG10" s="42"/>
      <c r="AH10" s="42"/>
      <c r="AI10" s="42"/>
      <c r="AJ10" s="42">
        <v>14</v>
      </c>
      <c r="AK10" s="42"/>
      <c r="AL10" s="42"/>
      <c r="AM10" s="42"/>
      <c r="AN10" s="42"/>
      <c r="AO10" s="42"/>
    </row>
    <row r="11" spans="1:41" ht="18" customHeight="1">
      <c r="A11" s="55" t="s">
        <v>11</v>
      </c>
      <c r="B11" s="55"/>
      <c r="C11" s="42" t="s">
        <v>38</v>
      </c>
      <c r="D11" s="42"/>
      <c r="E11" s="42"/>
      <c r="F11" s="42"/>
      <c r="G11" s="42"/>
      <c r="H11" s="42"/>
      <c r="I11" s="52" t="s">
        <v>12</v>
      </c>
      <c r="J11" s="42"/>
      <c r="K11" s="42"/>
      <c r="L11" s="42">
        <v>11272</v>
      </c>
      <c r="M11" s="42"/>
      <c r="N11" s="42"/>
      <c r="O11" s="42"/>
      <c r="P11" s="42"/>
      <c r="Q11" s="42"/>
      <c r="R11" s="42">
        <v>11533</v>
      </c>
      <c r="S11" s="42"/>
      <c r="T11" s="42"/>
      <c r="U11" s="42"/>
      <c r="V11" s="42"/>
      <c r="W11" s="42"/>
      <c r="X11" s="42">
        <v>11783</v>
      </c>
      <c r="Y11" s="42"/>
      <c r="Z11" s="42"/>
      <c r="AA11" s="42"/>
      <c r="AB11" s="42"/>
      <c r="AC11" s="42"/>
      <c r="AD11" s="42">
        <v>11707</v>
      </c>
      <c r="AE11" s="42"/>
      <c r="AF11" s="42"/>
      <c r="AG11" s="42"/>
      <c r="AH11" s="42"/>
      <c r="AI11" s="42"/>
      <c r="AJ11" s="42">
        <v>11537</v>
      </c>
      <c r="AK11" s="42"/>
      <c r="AL11" s="42"/>
      <c r="AM11" s="42"/>
      <c r="AN11" s="42"/>
      <c r="AO11" s="42"/>
    </row>
    <row r="12" spans="1:41" ht="18" customHeight="1">
      <c r="A12" s="55"/>
      <c r="B12" s="55"/>
      <c r="C12" s="42" t="s">
        <v>13</v>
      </c>
      <c r="D12" s="42"/>
      <c r="E12" s="42"/>
      <c r="F12" s="42"/>
      <c r="G12" s="42"/>
      <c r="H12" s="42"/>
      <c r="I12" s="52" t="s">
        <v>12</v>
      </c>
      <c r="J12" s="42"/>
      <c r="K12" s="42"/>
      <c r="L12" s="63">
        <v>6700</v>
      </c>
      <c r="M12" s="64"/>
      <c r="N12" s="64"/>
      <c r="O12" s="64"/>
      <c r="P12" s="64"/>
      <c r="Q12" s="65"/>
      <c r="R12" s="63">
        <v>6700</v>
      </c>
      <c r="S12" s="64"/>
      <c r="T12" s="64"/>
      <c r="U12" s="64"/>
      <c r="V12" s="64"/>
      <c r="W12" s="65"/>
      <c r="X12" s="63">
        <v>6700</v>
      </c>
      <c r="Y12" s="64"/>
      <c r="Z12" s="64"/>
      <c r="AA12" s="64"/>
      <c r="AB12" s="64"/>
      <c r="AC12" s="65"/>
      <c r="AD12" s="63">
        <v>6700</v>
      </c>
      <c r="AE12" s="64"/>
      <c r="AF12" s="64"/>
      <c r="AG12" s="64"/>
      <c r="AH12" s="64"/>
      <c r="AI12" s="65"/>
      <c r="AJ12" s="63">
        <v>6700</v>
      </c>
      <c r="AK12" s="64"/>
      <c r="AL12" s="64"/>
      <c r="AM12" s="64"/>
      <c r="AN12" s="64"/>
      <c r="AO12" s="65"/>
    </row>
    <row r="13" spans="1:46" ht="18" customHeight="1">
      <c r="A13" s="55"/>
      <c r="B13" s="55"/>
      <c r="C13" s="42" t="s">
        <v>39</v>
      </c>
      <c r="D13" s="42"/>
      <c r="E13" s="42"/>
      <c r="F13" s="42"/>
      <c r="G13" s="42"/>
      <c r="H13" s="42"/>
      <c r="I13" s="52" t="s">
        <v>12</v>
      </c>
      <c r="J13" s="42"/>
      <c r="K13" s="42"/>
      <c r="L13" s="62">
        <f>IF(L11&lt;&gt;"",L11-L12,"")</f>
        <v>4572</v>
      </c>
      <c r="M13" s="62"/>
      <c r="N13" s="62"/>
      <c r="O13" s="62"/>
      <c r="P13" s="62"/>
      <c r="Q13" s="62"/>
      <c r="R13" s="62">
        <f>IF(R11&lt;&gt;"",R11-R12,"")</f>
        <v>4833</v>
      </c>
      <c r="S13" s="62"/>
      <c r="T13" s="62"/>
      <c r="U13" s="62"/>
      <c r="V13" s="62"/>
      <c r="W13" s="62"/>
      <c r="X13" s="62">
        <f>IF(X11&lt;&gt;"",X11-X12,"")</f>
        <v>5083</v>
      </c>
      <c r="Y13" s="62"/>
      <c r="Z13" s="62"/>
      <c r="AA13" s="62"/>
      <c r="AB13" s="62"/>
      <c r="AC13" s="62"/>
      <c r="AD13" s="62">
        <f>IF(AD11&lt;&gt;"",AD11-AD12,"")</f>
        <v>5007</v>
      </c>
      <c r="AE13" s="62"/>
      <c r="AF13" s="62"/>
      <c r="AG13" s="62"/>
      <c r="AH13" s="62"/>
      <c r="AI13" s="62"/>
      <c r="AJ13" s="62">
        <f>IF(AJ11&lt;&gt;"",AJ11-AJ12,"")</f>
        <v>4837</v>
      </c>
      <c r="AK13" s="62"/>
      <c r="AL13" s="62"/>
      <c r="AM13" s="62"/>
      <c r="AN13" s="62"/>
      <c r="AO13" s="62"/>
      <c r="AR13" s="36" t="s">
        <v>49</v>
      </c>
      <c r="AS13" s="36"/>
      <c r="AT13" s="36"/>
    </row>
    <row r="14" spans="1:46" ht="18" customHeight="1">
      <c r="A14" s="55"/>
      <c r="B14" s="55"/>
      <c r="C14" s="42" t="s">
        <v>14</v>
      </c>
      <c r="D14" s="42"/>
      <c r="E14" s="42"/>
      <c r="F14" s="42"/>
      <c r="G14" s="42"/>
      <c r="H14" s="42"/>
      <c r="I14" s="52" t="s">
        <v>15</v>
      </c>
      <c r="J14" s="42"/>
      <c r="K14" s="42"/>
      <c r="L14" s="61">
        <f>IF(L11&lt;&gt;"",L13/2177,"")</f>
        <v>2.1001378043178685</v>
      </c>
      <c r="M14" s="61"/>
      <c r="N14" s="61"/>
      <c r="O14" s="61"/>
      <c r="P14" s="61"/>
      <c r="Q14" s="61"/>
      <c r="R14" s="61">
        <f>IF(R11&lt;&gt;"",R13/2177,"")</f>
        <v>2.220027560863574</v>
      </c>
      <c r="S14" s="61"/>
      <c r="T14" s="61"/>
      <c r="U14" s="61"/>
      <c r="V14" s="61"/>
      <c r="W14" s="61"/>
      <c r="X14" s="61">
        <f>IF(X11&lt;&gt;"",X13/2177,"")</f>
        <v>2.3348644924207624</v>
      </c>
      <c r="Y14" s="61"/>
      <c r="Z14" s="61"/>
      <c r="AA14" s="61"/>
      <c r="AB14" s="61"/>
      <c r="AC14" s="61"/>
      <c r="AD14" s="61">
        <f>IF(AD11&lt;&gt;"",AD13/2177,"")</f>
        <v>2.2999540652273773</v>
      </c>
      <c r="AE14" s="61"/>
      <c r="AF14" s="61"/>
      <c r="AG14" s="61"/>
      <c r="AH14" s="61"/>
      <c r="AI14" s="61"/>
      <c r="AJ14" s="61">
        <f>IF(AJ11&lt;&gt;"",AJ13/2177,"")</f>
        <v>2.2218649517684885</v>
      </c>
      <c r="AK14" s="61"/>
      <c r="AL14" s="61"/>
      <c r="AM14" s="61"/>
      <c r="AN14" s="61"/>
      <c r="AO14" s="61"/>
      <c r="AR14" s="36"/>
      <c r="AS14" s="36"/>
      <c r="AT14" s="36"/>
    </row>
    <row r="15" spans="1:46" ht="18" customHeight="1">
      <c r="A15" s="55"/>
      <c r="B15" s="55"/>
      <c r="C15" s="42" t="s">
        <v>16</v>
      </c>
      <c r="D15" s="42"/>
      <c r="E15" s="42"/>
      <c r="F15" s="42"/>
      <c r="G15" s="42"/>
      <c r="H15" s="42"/>
      <c r="I15" s="52" t="s">
        <v>15</v>
      </c>
      <c r="J15" s="42"/>
      <c r="K15" s="42"/>
      <c r="L15" s="61">
        <f>IF((L11&lt;&gt;"")*(L23&lt;&gt;""),L14/(1+L23/100),"")</f>
        <v>2.0359813646537233</v>
      </c>
      <c r="M15" s="61"/>
      <c r="N15" s="61"/>
      <c r="O15" s="61"/>
      <c r="P15" s="61"/>
      <c r="Q15" s="61"/>
      <c r="R15" s="61">
        <f>IF((R11&lt;&gt;"")*(R23&lt;&gt;""),R14/(1+R23/100),"")</f>
        <v>2.128836760712735</v>
      </c>
      <c r="S15" s="61"/>
      <c r="T15" s="61"/>
      <c r="U15" s="61"/>
      <c r="V15" s="61"/>
      <c r="W15" s="61"/>
      <c r="X15" s="61">
        <f>IF((X11&lt;&gt;"")*(X23&lt;&gt;""),X14/(1+X23/100),"")</f>
        <v>2.1964358750035444</v>
      </c>
      <c r="Y15" s="61"/>
      <c r="Z15" s="61"/>
      <c r="AA15" s="61"/>
      <c r="AB15" s="61"/>
      <c r="AC15" s="61"/>
      <c r="AD15" s="61">
        <f>IF((AD11&lt;&gt;"")*(AD23&lt;&gt;""),AD14/(1+AD23/100),"")</f>
        <v>2.1196475769283176</v>
      </c>
      <c r="AE15" s="61"/>
      <c r="AF15" s="61"/>
      <c r="AG15" s="61"/>
      <c r="AH15" s="61"/>
      <c r="AI15" s="61"/>
      <c r="AJ15" s="61">
        <f>IF((AJ11&lt;&gt;"")*(AJ23&lt;&gt;""),AJ14/(1+AJ23/100),"")</f>
        <v>2.0243980699332114</v>
      </c>
      <c r="AK15" s="61"/>
      <c r="AL15" s="61"/>
      <c r="AM15" s="61"/>
      <c r="AN15" s="61"/>
      <c r="AO15" s="61"/>
      <c r="AR15" s="36"/>
      <c r="AS15" s="36"/>
      <c r="AT15" s="36"/>
    </row>
    <row r="16" spans="1:46" ht="18" customHeight="1">
      <c r="A16" s="55" t="s">
        <v>17</v>
      </c>
      <c r="B16" s="55"/>
      <c r="C16" s="42" t="s">
        <v>18</v>
      </c>
      <c r="D16" s="42"/>
      <c r="E16" s="42"/>
      <c r="F16" s="42"/>
      <c r="G16" s="42"/>
      <c r="H16" s="42"/>
      <c r="I16" s="42"/>
      <c r="J16" s="42"/>
      <c r="K16" s="42"/>
      <c r="L16" s="42">
        <v>2</v>
      </c>
      <c r="M16" s="42"/>
      <c r="N16" s="42"/>
      <c r="O16" s="42">
        <v>3</v>
      </c>
      <c r="P16" s="42"/>
      <c r="Q16" s="42"/>
      <c r="R16" s="42">
        <v>4</v>
      </c>
      <c r="S16" s="42"/>
      <c r="T16" s="42"/>
      <c r="U16" s="42">
        <v>5</v>
      </c>
      <c r="V16" s="42"/>
      <c r="W16" s="42"/>
      <c r="X16" s="42">
        <v>6</v>
      </c>
      <c r="Y16" s="42"/>
      <c r="Z16" s="42"/>
      <c r="AA16" s="42">
        <v>7</v>
      </c>
      <c r="AB16" s="42"/>
      <c r="AC16" s="42"/>
      <c r="AD16" s="42">
        <v>8</v>
      </c>
      <c r="AE16" s="42"/>
      <c r="AF16" s="42"/>
      <c r="AG16" s="42">
        <v>9</v>
      </c>
      <c r="AH16" s="42"/>
      <c r="AI16" s="42"/>
      <c r="AJ16" s="42">
        <v>10</v>
      </c>
      <c r="AK16" s="42"/>
      <c r="AL16" s="42"/>
      <c r="AM16" s="42">
        <v>11</v>
      </c>
      <c r="AN16" s="42"/>
      <c r="AO16" s="42"/>
      <c r="AR16" s="36"/>
      <c r="AS16" s="36"/>
      <c r="AT16" s="36"/>
    </row>
    <row r="17" spans="1:46" ht="18" customHeight="1">
      <c r="A17" s="55"/>
      <c r="B17" s="55"/>
      <c r="C17" s="42" t="s">
        <v>40</v>
      </c>
      <c r="D17" s="42"/>
      <c r="E17" s="42"/>
      <c r="F17" s="42"/>
      <c r="G17" s="42"/>
      <c r="H17" s="42"/>
      <c r="I17" s="52" t="s">
        <v>12</v>
      </c>
      <c r="J17" s="42"/>
      <c r="K17" s="42"/>
      <c r="L17" s="60">
        <v>119.9</v>
      </c>
      <c r="M17" s="60"/>
      <c r="N17" s="60"/>
      <c r="O17" s="60">
        <v>161.5</v>
      </c>
      <c r="P17" s="60"/>
      <c r="Q17" s="60"/>
      <c r="R17" s="60">
        <v>131.1</v>
      </c>
      <c r="S17" s="60"/>
      <c r="T17" s="60"/>
      <c r="U17" s="60">
        <v>172.6</v>
      </c>
      <c r="V17" s="60"/>
      <c r="W17" s="60"/>
      <c r="X17" s="60">
        <v>135.5</v>
      </c>
      <c r="Y17" s="60"/>
      <c r="Z17" s="60"/>
      <c r="AA17" s="60">
        <v>142.8</v>
      </c>
      <c r="AB17" s="60"/>
      <c r="AC17" s="60"/>
      <c r="AD17" s="60">
        <v>128.6</v>
      </c>
      <c r="AE17" s="60"/>
      <c r="AF17" s="60"/>
      <c r="AG17" s="60">
        <v>140.8</v>
      </c>
      <c r="AH17" s="60"/>
      <c r="AI17" s="60"/>
      <c r="AJ17" s="60">
        <v>127.5</v>
      </c>
      <c r="AK17" s="60"/>
      <c r="AL17" s="60"/>
      <c r="AM17" s="60">
        <v>138.4</v>
      </c>
      <c r="AN17" s="60"/>
      <c r="AO17" s="60"/>
      <c r="AR17" s="36"/>
      <c r="AS17" s="36"/>
      <c r="AT17" s="36"/>
    </row>
    <row r="18" spans="1:46" ht="18" customHeight="1">
      <c r="A18" s="55"/>
      <c r="B18" s="55"/>
      <c r="C18" s="42" t="s">
        <v>41</v>
      </c>
      <c r="D18" s="42"/>
      <c r="E18" s="42"/>
      <c r="F18" s="42"/>
      <c r="G18" s="42"/>
      <c r="H18" s="42"/>
      <c r="I18" s="52" t="s">
        <v>12</v>
      </c>
      <c r="J18" s="42"/>
      <c r="K18" s="42"/>
      <c r="L18" s="60">
        <v>116.6</v>
      </c>
      <c r="M18" s="60"/>
      <c r="N18" s="60"/>
      <c r="O18" s="60">
        <v>157.7</v>
      </c>
      <c r="P18" s="60"/>
      <c r="Q18" s="60"/>
      <c r="R18" s="60">
        <v>126.3</v>
      </c>
      <c r="S18" s="60"/>
      <c r="T18" s="60"/>
      <c r="U18" s="60">
        <v>166.9</v>
      </c>
      <c r="V18" s="60"/>
      <c r="W18" s="60"/>
      <c r="X18" s="60">
        <v>128.6</v>
      </c>
      <c r="Y18" s="60"/>
      <c r="Z18" s="60"/>
      <c r="AA18" s="60">
        <v>135.9</v>
      </c>
      <c r="AB18" s="60"/>
      <c r="AC18" s="60"/>
      <c r="AD18" s="60">
        <v>120</v>
      </c>
      <c r="AE18" s="60"/>
      <c r="AF18" s="60"/>
      <c r="AG18" s="60">
        <v>131.9</v>
      </c>
      <c r="AH18" s="60"/>
      <c r="AI18" s="60"/>
      <c r="AJ18" s="60">
        <v>117.9</v>
      </c>
      <c r="AK18" s="60"/>
      <c r="AL18" s="60"/>
      <c r="AM18" s="60">
        <v>128.5</v>
      </c>
      <c r="AN18" s="60"/>
      <c r="AO18" s="60"/>
      <c r="AR18" s="36"/>
      <c r="AS18" s="36"/>
      <c r="AT18" s="36"/>
    </row>
    <row r="19" spans="1:46" ht="18" customHeight="1">
      <c r="A19" s="55"/>
      <c r="B19" s="55"/>
      <c r="C19" s="42" t="s">
        <v>19</v>
      </c>
      <c r="D19" s="42"/>
      <c r="E19" s="42"/>
      <c r="F19" s="42"/>
      <c r="G19" s="42"/>
      <c r="H19" s="42"/>
      <c r="I19" s="52" t="s">
        <v>12</v>
      </c>
      <c r="J19" s="42"/>
      <c r="K19" s="42"/>
      <c r="L19" s="38">
        <f>IF((L17&lt;&gt;"")*(L18&lt;&gt;"")*(L16&lt;&gt;""),LOOKUP(L16,'盒质量输入'!$A$2:$A$101,'盒质量输入'!$B$2:$B$101),"")</f>
        <v>22.2</v>
      </c>
      <c r="M19" s="38"/>
      <c r="N19" s="38"/>
      <c r="O19" s="38">
        <f>IF((O17&lt;&gt;"")*(O18&lt;&gt;"")*(O16&lt;&gt;""),LOOKUP(O16,'盒质量输入'!$A$2:$A$101,'盒质量输入'!$B$2:$B$101),"")</f>
        <v>22.3</v>
      </c>
      <c r="P19" s="38"/>
      <c r="Q19" s="38"/>
      <c r="R19" s="38">
        <f>IF((R17&lt;&gt;"")*(R18&lt;&gt;"")*(R16&lt;&gt;""),LOOKUP(R16,'盒质量输入'!$A$2:$A$101,'盒质量输入'!$B$2:$B$101),"")</f>
        <v>22.4</v>
      </c>
      <c r="S19" s="38"/>
      <c r="T19" s="38"/>
      <c r="U19" s="38">
        <f>IF((U17&lt;&gt;"")*(U18&lt;&gt;"")*(U16&lt;&gt;""),LOOKUP(U16,'盒质量输入'!$A$2:$A$101,'盒质量输入'!$B$2:$B$101),"")</f>
        <v>22.5</v>
      </c>
      <c r="V19" s="38"/>
      <c r="W19" s="38"/>
      <c r="X19" s="38">
        <f>IF((X17&lt;&gt;"")*(X18&lt;&gt;"")*(X16&lt;&gt;""),LOOKUP(X16,'盒质量输入'!$A$2:$A$101,'盒质量输入'!$B$2:$B$101),"")</f>
        <v>22.6</v>
      </c>
      <c r="Y19" s="38"/>
      <c r="Z19" s="38"/>
      <c r="AA19" s="38">
        <f>IF((AA17&lt;&gt;"")*(AA18&lt;&gt;"")*(AA16&lt;&gt;""),LOOKUP(AA16,'盒质量输入'!$A$2:$A$101,'盒质量输入'!$B$2:$B$101),"")</f>
        <v>22.7</v>
      </c>
      <c r="AB19" s="38"/>
      <c r="AC19" s="38"/>
      <c r="AD19" s="38">
        <f>IF((AD17&lt;&gt;"")*(AD18&lt;&gt;"")*(AD16&lt;&gt;""),LOOKUP(AD16,'盒质量输入'!$A$2:$A$101,'盒质量输入'!$B$2:$B$101),"")</f>
        <v>22.8</v>
      </c>
      <c r="AE19" s="38"/>
      <c r="AF19" s="38"/>
      <c r="AG19" s="38">
        <f>IF((AG17&lt;&gt;"")*(AG18&lt;&gt;"")*(AG16&lt;&gt;""),LOOKUP(AG16,'盒质量输入'!$A$2:$A$101,'盒质量输入'!$B$2:$B$101),"")</f>
        <v>22.9</v>
      </c>
      <c r="AH19" s="38"/>
      <c r="AI19" s="38"/>
      <c r="AJ19" s="38">
        <f>IF((AJ17&lt;&gt;"")*(AJ18&lt;&gt;"")*(AJ16&lt;&gt;""),LOOKUP(AJ16,'盒质量输入'!$A$2:$A$101,'盒质量输入'!$B$2:$B$101),"")</f>
        <v>23</v>
      </c>
      <c r="AK19" s="38"/>
      <c r="AL19" s="38"/>
      <c r="AM19" s="38">
        <f>IF((AM17&lt;&gt;"")*(AM18&lt;&gt;"")*(AM16&lt;&gt;""),LOOKUP(AM16,'盒质量输入'!$A$2:$A$101,'盒质量输入'!$B$2:$B$101),"")</f>
        <v>23.1</v>
      </c>
      <c r="AN19" s="38"/>
      <c r="AO19" s="38"/>
      <c r="AR19" s="36"/>
      <c r="AS19" s="36"/>
      <c r="AT19" s="36"/>
    </row>
    <row r="20" spans="1:46" ht="18" customHeight="1">
      <c r="A20" s="55"/>
      <c r="B20" s="55"/>
      <c r="C20" s="42" t="s">
        <v>20</v>
      </c>
      <c r="D20" s="42"/>
      <c r="E20" s="42"/>
      <c r="F20" s="42"/>
      <c r="G20" s="42"/>
      <c r="H20" s="42"/>
      <c r="I20" s="52" t="s">
        <v>12</v>
      </c>
      <c r="J20" s="42"/>
      <c r="K20" s="42"/>
      <c r="L20" s="38">
        <f>IF(L19&lt;&gt;"",L17-L18,"")</f>
        <v>3.3000000000000114</v>
      </c>
      <c r="M20" s="38"/>
      <c r="N20" s="38"/>
      <c r="O20" s="38">
        <f>IF(O19&lt;&gt;"",O17-O18,"")</f>
        <v>3.8000000000000114</v>
      </c>
      <c r="P20" s="38"/>
      <c r="Q20" s="38"/>
      <c r="R20" s="38">
        <f>IF(R19&lt;&gt;"",R17-R18,"")</f>
        <v>4.799999999999997</v>
      </c>
      <c r="S20" s="38"/>
      <c r="T20" s="38"/>
      <c r="U20" s="38">
        <f>IF(U19&lt;&gt;"",U17-U18,"")</f>
        <v>5.699999999999989</v>
      </c>
      <c r="V20" s="38"/>
      <c r="W20" s="38"/>
      <c r="X20" s="38">
        <f>IF(X19&lt;&gt;"",X17-X18,"")</f>
        <v>6.900000000000006</v>
      </c>
      <c r="Y20" s="38"/>
      <c r="Z20" s="38"/>
      <c r="AA20" s="38">
        <f>IF(AA19&lt;&gt;"",AA17-AA18,"")</f>
        <v>6.900000000000006</v>
      </c>
      <c r="AB20" s="38"/>
      <c r="AC20" s="38"/>
      <c r="AD20" s="38">
        <f>IF(AD19&lt;&gt;"",AD17-AD18,"")</f>
        <v>8.599999999999994</v>
      </c>
      <c r="AE20" s="38"/>
      <c r="AF20" s="38"/>
      <c r="AG20" s="38">
        <f>IF(AG19&lt;&gt;"",AG17-AG18,"")</f>
        <v>8.900000000000006</v>
      </c>
      <c r="AH20" s="38"/>
      <c r="AI20" s="38"/>
      <c r="AJ20" s="38">
        <f>IF(AJ19&lt;&gt;"",AJ17-AJ18,"")</f>
        <v>9.599999999999994</v>
      </c>
      <c r="AK20" s="38"/>
      <c r="AL20" s="38"/>
      <c r="AM20" s="38">
        <f>IF(AM19&lt;&gt;"",AM17-AM18,"")</f>
        <v>9.900000000000006</v>
      </c>
      <c r="AN20" s="38"/>
      <c r="AO20" s="38"/>
      <c r="AR20" s="36"/>
      <c r="AS20" s="36"/>
      <c r="AT20" s="36"/>
    </row>
    <row r="21" spans="1:46" ht="18" customHeight="1">
      <c r="A21" s="55"/>
      <c r="B21" s="55"/>
      <c r="C21" s="42" t="s">
        <v>42</v>
      </c>
      <c r="D21" s="42"/>
      <c r="E21" s="42"/>
      <c r="F21" s="42"/>
      <c r="G21" s="42"/>
      <c r="H21" s="42"/>
      <c r="I21" s="52" t="s">
        <v>12</v>
      </c>
      <c r="J21" s="42"/>
      <c r="K21" s="42"/>
      <c r="L21" s="38">
        <f>IF(L20&lt;&gt;"",L18-L19,"")</f>
        <v>94.39999999999999</v>
      </c>
      <c r="M21" s="38"/>
      <c r="N21" s="38"/>
      <c r="O21" s="38">
        <f>IF(O20&lt;&gt;"",O18-O19,"")</f>
        <v>135.39999999999998</v>
      </c>
      <c r="P21" s="38"/>
      <c r="Q21" s="38"/>
      <c r="R21" s="38">
        <f>IF(R20&lt;&gt;"",R18-R19,"")</f>
        <v>103.9</v>
      </c>
      <c r="S21" s="38"/>
      <c r="T21" s="38"/>
      <c r="U21" s="38">
        <f>IF(U20&lt;&gt;"",U18-U19,"")</f>
        <v>144.4</v>
      </c>
      <c r="V21" s="38"/>
      <c r="W21" s="38"/>
      <c r="X21" s="38">
        <f>IF(X20&lt;&gt;"",X18-X19,"")</f>
        <v>106</v>
      </c>
      <c r="Y21" s="38"/>
      <c r="Z21" s="38"/>
      <c r="AA21" s="38">
        <f>IF(AA20&lt;&gt;"",AA18-AA19,"")</f>
        <v>113.2</v>
      </c>
      <c r="AB21" s="38"/>
      <c r="AC21" s="38"/>
      <c r="AD21" s="38">
        <f>IF(AD20&lt;&gt;"",AD18-AD19,"")</f>
        <v>97.2</v>
      </c>
      <c r="AE21" s="38"/>
      <c r="AF21" s="38"/>
      <c r="AG21" s="38">
        <f>IF(AG20&lt;&gt;"",AG18-AG19,"")</f>
        <v>109</v>
      </c>
      <c r="AH21" s="38"/>
      <c r="AI21" s="38"/>
      <c r="AJ21" s="38">
        <f>IF(AJ20&lt;&gt;"",AJ18-AJ19,"")</f>
        <v>94.9</v>
      </c>
      <c r="AK21" s="38"/>
      <c r="AL21" s="38"/>
      <c r="AM21" s="38">
        <f>IF(AM20&lt;&gt;"",AM18-AM19,"")</f>
        <v>105.4</v>
      </c>
      <c r="AN21" s="38"/>
      <c r="AO21" s="38"/>
      <c r="AR21" s="36"/>
      <c r="AS21" s="36"/>
      <c r="AT21" s="36"/>
    </row>
    <row r="22" spans="1:46" ht="18" customHeight="1">
      <c r="A22" s="55"/>
      <c r="B22" s="55"/>
      <c r="C22" s="42" t="s">
        <v>21</v>
      </c>
      <c r="D22" s="42"/>
      <c r="E22" s="42"/>
      <c r="F22" s="42"/>
      <c r="G22" s="42"/>
      <c r="H22" s="42"/>
      <c r="I22" s="52" t="s">
        <v>10</v>
      </c>
      <c r="J22" s="42"/>
      <c r="K22" s="42"/>
      <c r="L22" s="38">
        <f>IF(L21&lt;&gt;"",L20/L21*100,"")</f>
        <v>3.495762711864419</v>
      </c>
      <c r="M22" s="38"/>
      <c r="N22" s="38"/>
      <c r="O22" s="38">
        <f>IF(O21&lt;&gt;"",O20/O21*100,"")</f>
        <v>2.8064992614475717</v>
      </c>
      <c r="P22" s="38"/>
      <c r="Q22" s="38"/>
      <c r="R22" s="38">
        <f>IF(R21&lt;&gt;"",R20/R21*100,"")</f>
        <v>4.619826756496629</v>
      </c>
      <c r="S22" s="38"/>
      <c r="T22" s="38"/>
      <c r="U22" s="38">
        <f>IF(U21&lt;&gt;"",U20/U21*100,"")</f>
        <v>3.947368421052624</v>
      </c>
      <c r="V22" s="38"/>
      <c r="W22" s="38"/>
      <c r="X22" s="38">
        <f>IF(X21&lt;&gt;"",X20/X21*100,"")</f>
        <v>6.509433962264157</v>
      </c>
      <c r="Y22" s="38"/>
      <c r="Z22" s="38"/>
      <c r="AA22" s="38">
        <f>IF(AA21&lt;&gt;"",AA20/AA21*100,"")</f>
        <v>6.095406360424033</v>
      </c>
      <c r="AB22" s="38"/>
      <c r="AC22" s="38"/>
      <c r="AD22" s="38">
        <f>IF(AD21&lt;&gt;"",AD20/AD21*100,"")</f>
        <v>8.847736625514397</v>
      </c>
      <c r="AE22" s="38"/>
      <c r="AF22" s="38"/>
      <c r="AG22" s="38">
        <f>IF(AG21&lt;&gt;"",AG20/AG21*100,"")</f>
        <v>8.165137614678903</v>
      </c>
      <c r="AH22" s="38"/>
      <c r="AI22" s="38"/>
      <c r="AJ22" s="38">
        <f>IF(AJ21&lt;&gt;"",AJ20/AJ21*100,"")</f>
        <v>10.115911485774493</v>
      </c>
      <c r="AK22" s="38"/>
      <c r="AL22" s="38"/>
      <c r="AM22" s="38">
        <f>IF(AM21&lt;&gt;"",AM20/AM21*100,"")</f>
        <v>9.392789373814047</v>
      </c>
      <c r="AN22" s="38"/>
      <c r="AO22" s="38"/>
      <c r="AR22" s="36"/>
      <c r="AS22" s="36"/>
      <c r="AT22" s="36"/>
    </row>
    <row r="23" spans="1:46" ht="18" customHeight="1">
      <c r="A23" s="55"/>
      <c r="B23" s="55"/>
      <c r="C23" s="42" t="s">
        <v>22</v>
      </c>
      <c r="D23" s="42"/>
      <c r="E23" s="42"/>
      <c r="F23" s="42"/>
      <c r="G23" s="42"/>
      <c r="H23" s="42"/>
      <c r="I23" s="52" t="s">
        <v>10</v>
      </c>
      <c r="J23" s="42"/>
      <c r="K23" s="42"/>
      <c r="L23" s="38">
        <f>IF((L22&lt;&gt;"")+(O22&lt;&gt;""),AVERAGE(L22:Q22),"")</f>
        <v>3.1511309866559953</v>
      </c>
      <c r="M23" s="38"/>
      <c r="N23" s="38"/>
      <c r="O23" s="38"/>
      <c r="P23" s="38"/>
      <c r="Q23" s="38"/>
      <c r="R23" s="38">
        <f>IF((R22&lt;&gt;"")+(U22&lt;&gt;""),AVERAGE(R22:W22),"")</f>
        <v>4.283597588774626</v>
      </c>
      <c r="S23" s="38"/>
      <c r="T23" s="38"/>
      <c r="U23" s="38"/>
      <c r="V23" s="38"/>
      <c r="W23" s="38"/>
      <c r="X23" s="38">
        <f>IF((X22&lt;&gt;"")+(AA22&lt;&gt;""),AVERAGE(X22:AC22),"")</f>
        <v>6.302420161344095</v>
      </c>
      <c r="Y23" s="38"/>
      <c r="Z23" s="38"/>
      <c r="AA23" s="38"/>
      <c r="AB23" s="38"/>
      <c r="AC23" s="38"/>
      <c r="AD23" s="38">
        <f>IF((AD22&lt;&gt;"")+(AG22&lt;&gt;""),AVERAGE(AD22:AI22),"")</f>
        <v>8.506437120096649</v>
      </c>
      <c r="AE23" s="38"/>
      <c r="AF23" s="38"/>
      <c r="AG23" s="38"/>
      <c r="AH23" s="38"/>
      <c r="AI23" s="38"/>
      <c r="AJ23" s="38">
        <f>IF((AJ22&lt;&gt;"")+(AM22&lt;&gt;""),AVERAGE(AJ22:AO22),"")</f>
        <v>9.75435042979427</v>
      </c>
      <c r="AK23" s="38"/>
      <c r="AL23" s="38"/>
      <c r="AM23" s="38"/>
      <c r="AN23" s="38"/>
      <c r="AO23" s="38"/>
      <c r="AR23" s="36"/>
      <c r="AS23" s="36"/>
      <c r="AT23" s="36"/>
    </row>
    <row r="24" spans="1:46" ht="18" customHeight="1">
      <c r="A24" s="42" t="s">
        <v>23</v>
      </c>
      <c r="B24" s="42"/>
      <c r="C24" s="42"/>
      <c r="D24" s="42"/>
      <c r="E24" s="42"/>
      <c r="F24" s="52" t="s">
        <v>24</v>
      </c>
      <c r="G24" s="42"/>
      <c r="H24" s="42"/>
      <c r="I24" s="42"/>
      <c r="J24" s="42"/>
      <c r="K24" s="42"/>
      <c r="L24" s="42" t="s">
        <v>25</v>
      </c>
      <c r="M24" s="42"/>
      <c r="N24" s="42"/>
      <c r="O24" s="42"/>
      <c r="P24" s="42"/>
      <c r="Q24" s="42"/>
      <c r="R24" s="42"/>
      <c r="S24" s="46"/>
      <c r="T24" s="47"/>
      <c r="U24" s="47"/>
      <c r="V24" s="47"/>
      <c r="W24" s="47"/>
      <c r="X24" s="47"/>
      <c r="Y24" s="47"/>
      <c r="Z24" s="47"/>
      <c r="AA24" s="2" t="s">
        <v>36</v>
      </c>
      <c r="AB24" s="54" t="s">
        <v>26</v>
      </c>
      <c r="AC24" s="54"/>
      <c r="AD24" s="42"/>
      <c r="AE24" s="42"/>
      <c r="AF24" s="42"/>
      <c r="AG24" s="42"/>
      <c r="AH24" s="42"/>
      <c r="AI24" s="52" t="s">
        <v>27</v>
      </c>
      <c r="AJ24" s="42"/>
      <c r="AK24" s="42"/>
      <c r="AL24" s="42"/>
      <c r="AM24" s="42"/>
      <c r="AN24" s="42"/>
      <c r="AO24" s="42"/>
      <c r="AR24" s="36"/>
      <c r="AS24" s="36"/>
      <c r="AT24" s="36"/>
    </row>
    <row r="25" spans="1:46" ht="18" customHeight="1">
      <c r="A25" s="55" t="s">
        <v>28</v>
      </c>
      <c r="B25" s="55"/>
      <c r="C25" s="55"/>
      <c r="D25" s="55"/>
      <c r="E25" s="55"/>
      <c r="F25" s="52" t="s">
        <v>29</v>
      </c>
      <c r="G25" s="42"/>
      <c r="H25" s="42"/>
      <c r="I25" s="42"/>
      <c r="J25" s="42"/>
      <c r="K25" s="42"/>
      <c r="L25" s="55" t="s">
        <v>30</v>
      </c>
      <c r="M25" s="55"/>
      <c r="N25" s="55"/>
      <c r="O25" s="55"/>
      <c r="P25" s="55"/>
      <c r="Q25" s="55"/>
      <c r="R25" s="55"/>
      <c r="S25" s="52" t="s">
        <v>31</v>
      </c>
      <c r="T25" s="42"/>
      <c r="U25" s="42"/>
      <c r="V25" s="42"/>
      <c r="W25" s="42"/>
      <c r="X25" s="42"/>
      <c r="Y25" s="42"/>
      <c r="Z25" s="42"/>
      <c r="AA25" s="42"/>
      <c r="AB25" s="55" t="s">
        <v>32</v>
      </c>
      <c r="AC25" s="55"/>
      <c r="AD25" s="55"/>
      <c r="AE25" s="55"/>
      <c r="AF25" s="55"/>
      <c r="AG25" s="55"/>
      <c r="AH25" s="55"/>
      <c r="AI25" s="52" t="s">
        <v>27</v>
      </c>
      <c r="AJ25" s="42"/>
      <c r="AK25" s="42"/>
      <c r="AL25" s="42"/>
      <c r="AM25" s="42"/>
      <c r="AN25" s="42"/>
      <c r="AO25" s="42"/>
      <c r="AR25" s="36"/>
      <c r="AS25" s="36"/>
      <c r="AT25" s="36"/>
    </row>
    <row r="26" spans="1:46" ht="18" customHeight="1">
      <c r="A26" s="56"/>
      <c r="B26" s="56"/>
      <c r="C26" s="56"/>
      <c r="D26" s="56"/>
      <c r="E26" s="56"/>
      <c r="F26" s="53"/>
      <c r="G26" s="53"/>
      <c r="H26" s="53"/>
      <c r="I26" s="53"/>
      <c r="J26" s="53"/>
      <c r="K26" s="53"/>
      <c r="L26" s="56"/>
      <c r="M26" s="56"/>
      <c r="N26" s="56"/>
      <c r="O26" s="56"/>
      <c r="P26" s="56"/>
      <c r="Q26" s="56"/>
      <c r="R26" s="56"/>
      <c r="S26" s="53"/>
      <c r="T26" s="53"/>
      <c r="U26" s="53"/>
      <c r="V26" s="53"/>
      <c r="W26" s="53"/>
      <c r="X26" s="53"/>
      <c r="Y26" s="53"/>
      <c r="Z26" s="53"/>
      <c r="AA26" s="53"/>
      <c r="AB26" s="56"/>
      <c r="AC26" s="56"/>
      <c r="AD26" s="56"/>
      <c r="AE26" s="56"/>
      <c r="AF26" s="56"/>
      <c r="AG26" s="56"/>
      <c r="AH26" s="56"/>
      <c r="AI26" s="53"/>
      <c r="AJ26" s="53"/>
      <c r="AK26" s="53"/>
      <c r="AL26" s="53"/>
      <c r="AM26" s="53"/>
      <c r="AN26" s="53"/>
      <c r="AO26" s="53"/>
      <c r="AR26" s="36"/>
      <c r="AS26" s="36"/>
      <c r="AT26" s="36"/>
    </row>
    <row r="27" spans="1:46" ht="8.2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3"/>
      <c r="AN27" s="4"/>
      <c r="AO27" s="5"/>
      <c r="AP27" s="6"/>
      <c r="AQ27" s="6"/>
      <c r="AR27" s="36"/>
      <c r="AS27" s="36"/>
      <c r="AT27" s="36"/>
    </row>
    <row r="28" spans="1:46" ht="8.25" customHeight="1">
      <c r="A28" s="22"/>
      <c r="B28" s="23"/>
      <c r="C28" s="23"/>
      <c r="D28" s="23"/>
      <c r="E28" s="23"/>
      <c r="F28" s="23"/>
      <c r="G28" s="24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7"/>
      <c r="AN28" s="8"/>
      <c r="AO28" s="9"/>
      <c r="AP28" s="6"/>
      <c r="AQ28" s="6"/>
      <c r="AR28" s="36"/>
      <c r="AS28" s="36"/>
      <c r="AT28" s="36"/>
    </row>
    <row r="29" spans="1:46" ht="8.25" customHeight="1">
      <c r="A29" s="22"/>
      <c r="B29" s="23"/>
      <c r="C29" s="23"/>
      <c r="D29" s="23"/>
      <c r="E29" s="23"/>
      <c r="F29" s="23"/>
      <c r="G29" s="24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10"/>
      <c r="AN29" s="8"/>
      <c r="AO29" s="9"/>
      <c r="AP29" s="6"/>
      <c r="AQ29" s="6"/>
      <c r="AR29" s="36"/>
      <c r="AS29" s="36"/>
      <c r="AT29" s="36"/>
    </row>
    <row r="30" spans="1:46" ht="8.25" customHeight="1">
      <c r="A30" s="22"/>
      <c r="B30" s="23"/>
      <c r="C30" s="23"/>
      <c r="D30" s="23"/>
      <c r="E30" s="23"/>
      <c r="F30" s="23"/>
      <c r="G30" s="24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10"/>
      <c r="AN30" s="8"/>
      <c r="AO30" s="9"/>
      <c r="AP30" s="6"/>
      <c r="AQ30" s="6"/>
      <c r="AR30" s="36"/>
      <c r="AS30" s="36"/>
      <c r="AT30" s="36"/>
    </row>
    <row r="31" spans="1:46" ht="8.25" customHeight="1">
      <c r="A31" s="22"/>
      <c r="B31" s="23"/>
      <c r="C31" s="23"/>
      <c r="D31" s="23"/>
      <c r="E31" s="23"/>
      <c r="F31" s="23"/>
      <c r="G31" s="2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7"/>
      <c r="AN31" s="8"/>
      <c r="AO31" s="9"/>
      <c r="AP31" s="6"/>
      <c r="AQ31" s="6"/>
      <c r="AR31" s="36"/>
      <c r="AS31" s="36"/>
      <c r="AT31" s="36"/>
    </row>
    <row r="32" spans="1:46" ht="8.25" customHeight="1">
      <c r="A32" s="22"/>
      <c r="B32" s="23"/>
      <c r="C32" s="23"/>
      <c r="D32" s="23"/>
      <c r="E32" s="23"/>
      <c r="F32" s="23"/>
      <c r="G32" s="24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7"/>
      <c r="AN32" s="8"/>
      <c r="AO32" s="9"/>
      <c r="AP32" s="6"/>
      <c r="AQ32" s="6"/>
      <c r="AR32" s="36"/>
      <c r="AS32" s="36"/>
      <c r="AT32" s="36"/>
    </row>
    <row r="33" spans="1:46" ht="8.25" customHeight="1">
      <c r="A33" s="25"/>
      <c r="B33" s="26"/>
      <c r="C33" s="23"/>
      <c r="D33" s="23"/>
      <c r="E33" s="23"/>
      <c r="F33" s="23"/>
      <c r="G33" s="24"/>
      <c r="H33" s="27"/>
      <c r="I33" s="23"/>
      <c r="J33" s="23"/>
      <c r="K33" s="24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7"/>
      <c r="AN33" s="8"/>
      <c r="AO33" s="9"/>
      <c r="AP33" s="6"/>
      <c r="AQ33" s="6"/>
      <c r="AR33" s="36"/>
      <c r="AS33" s="36"/>
      <c r="AT33" s="36"/>
    </row>
    <row r="34" spans="1:46" ht="8.25" customHeight="1">
      <c r="A34" s="25"/>
      <c r="B34" s="26"/>
      <c r="C34" s="23"/>
      <c r="D34" s="26"/>
      <c r="E34" s="26"/>
      <c r="F34" s="23"/>
      <c r="G34" s="24"/>
      <c r="H34" s="28">
        <f>H35-H36+H35</f>
        <v>2.018664384537365</v>
      </c>
      <c r="I34" s="23"/>
      <c r="J34" s="23"/>
      <c r="K34" s="24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39" t="s">
        <v>33</v>
      </c>
      <c r="AN34" s="40"/>
      <c r="AO34" s="9"/>
      <c r="AP34" s="6"/>
      <c r="AQ34" s="6"/>
      <c r="AR34" s="36"/>
      <c r="AS34" s="36"/>
      <c r="AT34" s="36"/>
    </row>
    <row r="35" spans="1:46" ht="8.25" customHeight="1">
      <c r="A35" s="22"/>
      <c r="B35" s="23"/>
      <c r="C35" s="23"/>
      <c r="D35" s="26"/>
      <c r="E35" s="26"/>
      <c r="F35" s="23"/>
      <c r="G35" s="24"/>
      <c r="H35" s="28">
        <f>L23</f>
        <v>3.1511309866559953</v>
      </c>
      <c r="I35" s="29">
        <f>L15</f>
        <v>2.0359813646537233</v>
      </c>
      <c r="J35" s="24"/>
      <c r="K35" s="24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39"/>
      <c r="AN35" s="40"/>
      <c r="AO35" s="9"/>
      <c r="AP35" s="6"/>
      <c r="AQ35" s="6"/>
      <c r="AR35" s="36"/>
      <c r="AS35" s="36"/>
      <c r="AT35" s="36"/>
    </row>
    <row r="36" spans="1:46" ht="8.25" customHeight="1">
      <c r="A36" s="22"/>
      <c r="B36" s="23"/>
      <c r="C36" s="23"/>
      <c r="D36" s="23"/>
      <c r="E36" s="23"/>
      <c r="F36" s="23"/>
      <c r="G36" s="24"/>
      <c r="H36" s="28">
        <f>R23</f>
        <v>4.283597588774626</v>
      </c>
      <c r="I36" s="29">
        <f>R15</f>
        <v>2.128836760712735</v>
      </c>
      <c r="J36" s="24"/>
      <c r="K36" s="24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48"/>
      <c r="AN36" s="49"/>
      <c r="AO36" s="50"/>
      <c r="AP36" s="6"/>
      <c r="AQ36" s="6"/>
      <c r="AR36" s="36"/>
      <c r="AS36" s="36"/>
      <c r="AT36" s="36"/>
    </row>
    <row r="37" spans="1:46" ht="8.25" customHeight="1">
      <c r="A37" s="25"/>
      <c r="B37" s="26"/>
      <c r="C37" s="23"/>
      <c r="D37" s="23"/>
      <c r="E37" s="23"/>
      <c r="F37" s="23"/>
      <c r="G37" s="24"/>
      <c r="H37" s="28">
        <f>X23</f>
        <v>6.302420161344095</v>
      </c>
      <c r="I37" s="29">
        <f>X15</f>
        <v>2.1964358750035444</v>
      </c>
      <c r="J37" s="24"/>
      <c r="K37" s="24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51"/>
      <c r="AN37" s="49"/>
      <c r="AO37" s="50"/>
      <c r="AP37" s="6"/>
      <c r="AQ37" s="6"/>
      <c r="AR37" s="36"/>
      <c r="AS37" s="36"/>
      <c r="AT37" s="36"/>
    </row>
    <row r="38" spans="1:46" ht="8.25" customHeight="1">
      <c r="A38" s="25"/>
      <c r="B38" s="26"/>
      <c r="C38" s="23"/>
      <c r="D38" s="26"/>
      <c r="E38" s="26"/>
      <c r="F38" s="23"/>
      <c r="G38" s="24"/>
      <c r="H38" s="28">
        <f>AD23</f>
        <v>8.506437120096649</v>
      </c>
      <c r="I38" s="29">
        <f>AD15</f>
        <v>2.1196475769283176</v>
      </c>
      <c r="J38" s="23">
        <f>1/(1/AM44+H38/100)</f>
        <v>2.182459271407976</v>
      </c>
      <c r="K38" s="24"/>
      <c r="L38" s="24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51"/>
      <c r="AN38" s="49"/>
      <c r="AO38" s="50"/>
      <c r="AP38" s="6"/>
      <c r="AQ38" s="6"/>
      <c r="AR38" s="36"/>
      <c r="AS38" s="36"/>
      <c r="AT38" s="36"/>
    </row>
    <row r="39" spans="1:46" ht="8.25" customHeight="1">
      <c r="A39" s="22"/>
      <c r="B39" s="23"/>
      <c r="C39" s="23"/>
      <c r="D39" s="26"/>
      <c r="E39" s="26"/>
      <c r="F39" s="23"/>
      <c r="G39" s="24"/>
      <c r="H39" s="28">
        <f>AJ23</f>
        <v>9.75435042979427</v>
      </c>
      <c r="I39" s="29">
        <f>AJ15</f>
        <v>2.0243980699332114</v>
      </c>
      <c r="J39" s="23">
        <f>1/(1/AM44+H39/100)</f>
        <v>2.1245954889287058</v>
      </c>
      <c r="K39" s="24"/>
      <c r="L39" s="24"/>
      <c r="M39" s="24"/>
      <c r="N39" s="24"/>
      <c r="O39" s="24"/>
      <c r="P39" s="24"/>
      <c r="Q39" s="24"/>
      <c r="R39" s="24"/>
      <c r="S39" s="27"/>
      <c r="T39" s="27"/>
      <c r="U39" s="27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51"/>
      <c r="AN39" s="49"/>
      <c r="AO39" s="50"/>
      <c r="AP39" s="6"/>
      <c r="AQ39" s="6"/>
      <c r="AR39" s="36"/>
      <c r="AS39" s="36"/>
      <c r="AT39" s="36"/>
    </row>
    <row r="40" spans="1:46" ht="8.25" customHeight="1">
      <c r="A40" s="25"/>
      <c r="B40" s="26"/>
      <c r="C40" s="23"/>
      <c r="D40" s="23"/>
      <c r="E40" s="23"/>
      <c r="F40" s="23"/>
      <c r="G40" s="24"/>
      <c r="H40" s="28">
        <f>H39-H38+H39</f>
        <v>11.002263739491891</v>
      </c>
      <c r="I40" s="24"/>
      <c r="J40" s="23">
        <f>1/(1/AM44+H40/100)</f>
        <v>2.069720755119893</v>
      </c>
      <c r="K40" s="24"/>
      <c r="L40" s="24"/>
      <c r="M40" s="30"/>
      <c r="N40" s="30"/>
      <c r="O40" s="30"/>
      <c r="P40" s="30"/>
      <c r="Q40" s="30"/>
      <c r="R40" s="30"/>
      <c r="S40" s="30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48" t="s">
        <v>34</v>
      </c>
      <c r="AN40" s="49"/>
      <c r="AO40" s="50"/>
      <c r="AP40" s="6"/>
      <c r="AQ40" s="6"/>
      <c r="AR40" s="36"/>
      <c r="AS40" s="36"/>
      <c r="AT40" s="36"/>
    </row>
    <row r="41" spans="1:46" ht="8.25" customHeight="1">
      <c r="A41" s="25"/>
      <c r="B41" s="26"/>
      <c r="C41" s="23"/>
      <c r="D41" s="24"/>
      <c r="E41" s="24"/>
      <c r="F41" s="23"/>
      <c r="G41" s="24"/>
      <c r="H41" s="30"/>
      <c r="I41" s="23"/>
      <c r="J41" s="23"/>
      <c r="K41" s="24"/>
      <c r="L41" s="23"/>
      <c r="M41" s="27"/>
      <c r="N41" s="27"/>
      <c r="O41" s="27"/>
      <c r="P41" s="27"/>
      <c r="Q41" s="27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51"/>
      <c r="AN41" s="49"/>
      <c r="AO41" s="50"/>
      <c r="AP41" s="6"/>
      <c r="AQ41" s="6"/>
      <c r="AR41" s="36"/>
      <c r="AS41" s="36"/>
      <c r="AT41" s="36"/>
    </row>
    <row r="42" spans="1:46" ht="8.25" customHeight="1">
      <c r="A42" s="22"/>
      <c r="B42" s="23"/>
      <c r="C42" s="23"/>
      <c r="D42" s="26"/>
      <c r="E42" s="26"/>
      <c r="F42" s="23"/>
      <c r="G42" s="24"/>
      <c r="H42" s="23"/>
      <c r="I42" s="23"/>
      <c r="J42" s="23"/>
      <c r="K42" s="23"/>
      <c r="L42" s="23"/>
      <c r="M42" s="24"/>
      <c r="N42" s="24"/>
      <c r="O42" s="24"/>
      <c r="P42" s="23"/>
      <c r="Q42" s="23"/>
      <c r="R42" s="24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51"/>
      <c r="AN42" s="49"/>
      <c r="AO42" s="50"/>
      <c r="AP42" s="6"/>
      <c r="AQ42" s="6"/>
      <c r="AR42" s="36"/>
      <c r="AS42" s="36"/>
      <c r="AT42" s="36"/>
    </row>
    <row r="43" spans="1:43" ht="8.25" customHeight="1">
      <c r="A43" s="25"/>
      <c r="B43" s="26"/>
      <c r="C43" s="23"/>
      <c r="D43" s="26"/>
      <c r="E43" s="26"/>
      <c r="F43" s="23"/>
      <c r="G43" s="24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51"/>
      <c r="AN43" s="49"/>
      <c r="AO43" s="50"/>
      <c r="AP43" s="6"/>
      <c r="AQ43" s="6"/>
    </row>
    <row r="44" spans="1:43" ht="8.25" customHeight="1">
      <c r="A44" s="25"/>
      <c r="B44" s="26"/>
      <c r="C44" s="31"/>
      <c r="D44" s="31"/>
      <c r="E44" s="31"/>
      <c r="F44" s="23"/>
      <c r="G44" s="24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39">
        <v>2.68</v>
      </c>
      <c r="AN44" s="40"/>
      <c r="AO44" s="41"/>
      <c r="AP44" s="6"/>
      <c r="AQ44" s="6"/>
    </row>
    <row r="45" spans="1:43" ht="8.25" customHeight="1">
      <c r="A45" s="22"/>
      <c r="B45" s="23"/>
      <c r="C45" s="31"/>
      <c r="D45" s="31"/>
      <c r="E45" s="31"/>
      <c r="F45" s="23"/>
      <c r="G45" s="24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39"/>
      <c r="AN45" s="40"/>
      <c r="AO45" s="41"/>
      <c r="AP45" s="6"/>
      <c r="AQ45" s="6"/>
    </row>
    <row r="46" spans="1:43" ht="8.25" customHeight="1">
      <c r="A46" s="25"/>
      <c r="B46" s="26"/>
      <c r="C46" s="31"/>
      <c r="D46" s="31"/>
      <c r="E46" s="31"/>
      <c r="F46" s="23"/>
      <c r="G46" s="24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39" t="s">
        <v>35</v>
      </c>
      <c r="AN46" s="40"/>
      <c r="AO46" s="41"/>
      <c r="AP46" s="6"/>
      <c r="AQ46" s="6"/>
    </row>
    <row r="47" spans="1:43" ht="8.25" customHeight="1">
      <c r="A47" s="25"/>
      <c r="B47" s="26"/>
      <c r="C47" s="23"/>
      <c r="D47" s="23"/>
      <c r="E47" s="23"/>
      <c r="F47" s="23"/>
      <c r="G47" s="24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39"/>
      <c r="AN47" s="40"/>
      <c r="AO47" s="41"/>
      <c r="AP47" s="6"/>
      <c r="AQ47" s="6"/>
    </row>
    <row r="48" spans="1:43" ht="8.25" customHeight="1">
      <c r="A48" s="22"/>
      <c r="B48" s="23"/>
      <c r="C48" s="23"/>
      <c r="D48" s="23"/>
      <c r="E48" s="23"/>
      <c r="F48" s="23"/>
      <c r="G48" s="24"/>
      <c r="H48" s="23"/>
      <c r="I48" s="23"/>
      <c r="J48" s="23"/>
      <c r="K48" s="23"/>
      <c r="L48" s="24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7"/>
      <c r="AN48" s="8"/>
      <c r="AO48" s="9"/>
      <c r="AP48" s="6"/>
      <c r="AQ48" s="6"/>
    </row>
    <row r="49" spans="1:43" ht="8.25" customHeight="1">
      <c r="A49" s="22"/>
      <c r="B49" s="23"/>
      <c r="C49" s="23"/>
      <c r="D49" s="23"/>
      <c r="E49" s="23"/>
      <c r="F49" s="23"/>
      <c r="G49" s="24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7"/>
      <c r="AN49" s="8"/>
      <c r="AO49" s="9"/>
      <c r="AP49" s="6"/>
      <c r="AQ49" s="6"/>
    </row>
    <row r="50" spans="1:43" ht="8.25" customHeight="1">
      <c r="A50" s="22"/>
      <c r="B50" s="23"/>
      <c r="C50" s="23"/>
      <c r="D50" s="23"/>
      <c r="E50" s="23"/>
      <c r="F50" s="23"/>
      <c r="G50" s="24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4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7"/>
      <c r="AN50" s="8"/>
      <c r="AO50" s="9"/>
      <c r="AP50" s="6"/>
      <c r="AQ50" s="6"/>
    </row>
    <row r="51" spans="1:43" ht="8.25" customHeight="1">
      <c r="A51" s="22"/>
      <c r="B51" s="23"/>
      <c r="C51" s="23"/>
      <c r="D51" s="23"/>
      <c r="E51" s="23"/>
      <c r="F51" s="23"/>
      <c r="G51" s="24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7"/>
      <c r="AN51" s="8"/>
      <c r="AO51" s="9"/>
      <c r="AP51" s="6"/>
      <c r="AQ51" s="6"/>
    </row>
    <row r="52" spans="1:43" ht="8.25" customHeight="1">
      <c r="A52" s="22"/>
      <c r="B52" s="23"/>
      <c r="C52" s="23"/>
      <c r="D52" s="23"/>
      <c r="E52" s="23"/>
      <c r="F52" s="23"/>
      <c r="G52" s="24"/>
      <c r="H52" s="23"/>
      <c r="I52" s="23"/>
      <c r="J52" s="23"/>
      <c r="K52" s="23"/>
      <c r="L52" s="23"/>
      <c r="M52" s="23"/>
      <c r="N52" s="23"/>
      <c r="O52" s="23"/>
      <c r="P52" s="23"/>
      <c r="Q52" s="24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7"/>
      <c r="AN52" s="8"/>
      <c r="AO52" s="9"/>
      <c r="AP52" s="6"/>
      <c r="AQ52" s="6"/>
    </row>
    <row r="53" spans="1:43" ht="8.25" customHeight="1">
      <c r="A53" s="22"/>
      <c r="B53" s="23"/>
      <c r="C53" s="23"/>
      <c r="D53" s="23"/>
      <c r="E53" s="23"/>
      <c r="F53" s="23"/>
      <c r="G53" s="24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7"/>
      <c r="AN53" s="8"/>
      <c r="AO53" s="9"/>
      <c r="AP53" s="6"/>
      <c r="AQ53" s="6"/>
    </row>
    <row r="54" spans="1:43" ht="8.25" customHeight="1">
      <c r="A54" s="22"/>
      <c r="B54" s="23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12"/>
      <c r="AN54" s="11"/>
      <c r="AO54" s="13"/>
      <c r="AP54" s="6"/>
      <c r="AQ54" s="6"/>
    </row>
    <row r="55" spans="1:43" ht="8.25" customHeight="1">
      <c r="A55" s="33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15"/>
      <c r="AN55" s="14"/>
      <c r="AO55" s="16"/>
      <c r="AP55" s="6"/>
      <c r="AQ55" s="6"/>
    </row>
    <row r="56" spans="1:41" ht="15" customHeight="1">
      <c r="A56" s="57" t="s">
        <v>43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</row>
    <row r="57" ht="14.25" hidden="1"/>
  </sheetData>
  <sheetProtection password="C894" sheet="1" objects="1" scenarios="1" selectLockedCells="1"/>
  <mergeCells count="179">
    <mergeCell ref="C15:H15"/>
    <mergeCell ref="A25:E26"/>
    <mergeCell ref="A7:F7"/>
    <mergeCell ref="A8:F8"/>
    <mergeCell ref="C12:H12"/>
    <mergeCell ref="C13:H13"/>
    <mergeCell ref="G8:Q8"/>
    <mergeCell ref="C16:H16"/>
    <mergeCell ref="C17:H17"/>
    <mergeCell ref="C18:H18"/>
    <mergeCell ref="A9:K9"/>
    <mergeCell ref="H10:K10"/>
    <mergeCell ref="A10:G10"/>
    <mergeCell ref="A11:B15"/>
    <mergeCell ref="C11:H11"/>
    <mergeCell ref="C14:H14"/>
    <mergeCell ref="I11:K11"/>
    <mergeCell ref="I12:K12"/>
    <mergeCell ref="I13:K13"/>
    <mergeCell ref="I14:K14"/>
    <mergeCell ref="I20:K20"/>
    <mergeCell ref="I21:K21"/>
    <mergeCell ref="I22:K22"/>
    <mergeCell ref="A16:B23"/>
    <mergeCell ref="C20:H20"/>
    <mergeCell ref="C21:H21"/>
    <mergeCell ref="C22:H22"/>
    <mergeCell ref="C23:H23"/>
    <mergeCell ref="C19:H19"/>
    <mergeCell ref="I23:K23"/>
    <mergeCell ref="L13:Q13"/>
    <mergeCell ref="L14:Q14"/>
    <mergeCell ref="L15:Q15"/>
    <mergeCell ref="L16:N16"/>
    <mergeCell ref="I19:K19"/>
    <mergeCell ref="O16:Q16"/>
    <mergeCell ref="I15:K15"/>
    <mergeCell ref="I16:K16"/>
    <mergeCell ref="I17:K17"/>
    <mergeCell ref="I18:K18"/>
    <mergeCell ref="X9:AC9"/>
    <mergeCell ref="AD9:AI9"/>
    <mergeCell ref="R9:W9"/>
    <mergeCell ref="L9:Q9"/>
    <mergeCell ref="L11:Q11"/>
    <mergeCell ref="L12:Q12"/>
    <mergeCell ref="R11:W11"/>
    <mergeCell ref="X11:AC11"/>
    <mergeCell ref="AD11:AI11"/>
    <mergeCell ref="AJ11:AO11"/>
    <mergeCell ref="AJ9:AO9"/>
    <mergeCell ref="L10:Q10"/>
    <mergeCell ref="R10:W10"/>
    <mergeCell ref="X10:AC10"/>
    <mergeCell ref="AD10:AI10"/>
    <mergeCell ref="AJ10:AO10"/>
    <mergeCell ref="R13:W13"/>
    <mergeCell ref="X13:AC13"/>
    <mergeCell ref="AD13:AI13"/>
    <mergeCell ref="AJ13:AO13"/>
    <mergeCell ref="R12:W12"/>
    <mergeCell ref="X12:AC12"/>
    <mergeCell ref="AD12:AI12"/>
    <mergeCell ref="AJ12:AO12"/>
    <mergeCell ref="R15:W15"/>
    <mergeCell ref="X15:AC15"/>
    <mergeCell ref="AD15:AI15"/>
    <mergeCell ref="AJ15:AO15"/>
    <mergeCell ref="R14:W14"/>
    <mergeCell ref="X14:AC14"/>
    <mergeCell ref="AD14:AI14"/>
    <mergeCell ref="AJ14:AO14"/>
    <mergeCell ref="AG17:AI17"/>
    <mergeCell ref="R16:T16"/>
    <mergeCell ref="U16:W16"/>
    <mergeCell ref="X16:Z16"/>
    <mergeCell ref="AJ17:AL17"/>
    <mergeCell ref="AA16:AC16"/>
    <mergeCell ref="AD16:AF16"/>
    <mergeCell ref="AG16:AI16"/>
    <mergeCell ref="AJ16:AL16"/>
    <mergeCell ref="AG18:AI18"/>
    <mergeCell ref="AJ18:AL18"/>
    <mergeCell ref="AM16:AO16"/>
    <mergeCell ref="L17:N17"/>
    <mergeCell ref="O17:Q17"/>
    <mergeCell ref="R17:T17"/>
    <mergeCell ref="U17:W17"/>
    <mergeCell ref="X17:Z17"/>
    <mergeCell ref="AA17:AC17"/>
    <mergeCell ref="AD17:AF17"/>
    <mergeCell ref="AG19:AI19"/>
    <mergeCell ref="AJ19:AL19"/>
    <mergeCell ref="AM17:AO17"/>
    <mergeCell ref="L18:N18"/>
    <mergeCell ref="O18:Q18"/>
    <mergeCell ref="R18:T18"/>
    <mergeCell ref="U18:W18"/>
    <mergeCell ref="X18:Z18"/>
    <mergeCell ref="AA18:AC18"/>
    <mergeCell ref="AD18:AF18"/>
    <mergeCell ref="AG20:AI20"/>
    <mergeCell ref="AJ20:AL20"/>
    <mergeCell ref="AM18:AO18"/>
    <mergeCell ref="L19:N19"/>
    <mergeCell ref="O19:Q19"/>
    <mergeCell ref="R19:T19"/>
    <mergeCell ref="U19:W19"/>
    <mergeCell ref="X19:Z19"/>
    <mergeCell ref="AA19:AC19"/>
    <mergeCell ref="AD19:AF19"/>
    <mergeCell ref="AG21:AI21"/>
    <mergeCell ref="AJ21:AL21"/>
    <mergeCell ref="AM19:AO19"/>
    <mergeCell ref="L20:N20"/>
    <mergeCell ref="O20:Q20"/>
    <mergeCell ref="R20:T20"/>
    <mergeCell ref="U20:W20"/>
    <mergeCell ref="X20:Z20"/>
    <mergeCell ref="AA20:AC20"/>
    <mergeCell ref="AD20:AF20"/>
    <mergeCell ref="O21:Q21"/>
    <mergeCell ref="R21:T21"/>
    <mergeCell ref="U21:W21"/>
    <mergeCell ref="X21:Z21"/>
    <mergeCell ref="AA21:AC21"/>
    <mergeCell ref="AD21:AF21"/>
    <mergeCell ref="A1:AO3"/>
    <mergeCell ref="G6:U6"/>
    <mergeCell ref="G7:U7"/>
    <mergeCell ref="V6:Z6"/>
    <mergeCell ref="V7:Z7"/>
    <mergeCell ref="AA6:AO6"/>
    <mergeCell ref="G5:U5"/>
    <mergeCell ref="A5:F5"/>
    <mergeCell ref="A6:F6"/>
    <mergeCell ref="A4:E4"/>
    <mergeCell ref="V5:Z5"/>
    <mergeCell ref="AA5:AO5"/>
    <mergeCell ref="AI24:AO24"/>
    <mergeCell ref="AI25:AO26"/>
    <mergeCell ref="L22:N22"/>
    <mergeCell ref="O22:Q22"/>
    <mergeCell ref="R22:T22"/>
    <mergeCell ref="U22:W22"/>
    <mergeCell ref="AM20:AO20"/>
    <mergeCell ref="L21:N21"/>
    <mergeCell ref="F25:K26"/>
    <mergeCell ref="L24:R24"/>
    <mergeCell ref="L25:R26"/>
    <mergeCell ref="F24:K24"/>
    <mergeCell ref="A24:E24"/>
    <mergeCell ref="A56:AO56"/>
    <mergeCell ref="AJ23:AO23"/>
    <mergeCell ref="X22:Z22"/>
    <mergeCell ref="AA22:AC22"/>
    <mergeCell ref="AD22:AF22"/>
    <mergeCell ref="AG22:AI22"/>
    <mergeCell ref="AJ22:AL22"/>
    <mergeCell ref="X23:AC23"/>
    <mergeCell ref="AM46:AO47"/>
    <mergeCell ref="S24:Z24"/>
    <mergeCell ref="AM34:AN35"/>
    <mergeCell ref="AM36:AO39"/>
    <mergeCell ref="AM40:AO43"/>
    <mergeCell ref="S25:AA26"/>
    <mergeCell ref="AB24:AH24"/>
    <mergeCell ref="AB25:AH26"/>
    <mergeCell ref="AD23:AI23"/>
    <mergeCell ref="AR13:AT42"/>
    <mergeCell ref="F4:AO4"/>
    <mergeCell ref="AM21:AO21"/>
    <mergeCell ref="AM44:AO45"/>
    <mergeCell ref="L23:Q23"/>
    <mergeCell ref="AA7:AO7"/>
    <mergeCell ref="R8:Z8"/>
    <mergeCell ref="AA8:AO8"/>
    <mergeCell ref="AM22:AO22"/>
    <mergeCell ref="R23:W23"/>
  </mergeCells>
  <printOptions horizontalCentered="1" verticalCentered="1"/>
  <pageMargins left="0.7874015748031497" right="0.1968503937007874" top="0.9448818897637796" bottom="0.2362204724409449" header="0.9448818897637796" footer="0.2362204724409449"/>
  <pageSetup horizontalDpi="180" verticalDpi="18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I101"/>
  <sheetViews>
    <sheetView zoomScalePageLayoutView="0" workbookViewId="0" topLeftCell="A1">
      <selection activeCell="J20" sqref="J20"/>
    </sheetView>
  </sheetViews>
  <sheetFormatPr defaultColWidth="9.00390625" defaultRowHeight="14.25"/>
  <cols>
    <col min="1" max="5" width="9.00390625" style="17" customWidth="1"/>
    <col min="6" max="6" width="9.875" style="17" customWidth="1"/>
    <col min="7" max="16384" width="9.00390625" style="17" customWidth="1"/>
  </cols>
  <sheetData>
    <row r="1" spans="1:9" ht="23.25" customHeight="1">
      <c r="A1" s="17" t="s">
        <v>46</v>
      </c>
      <c r="B1" s="17" t="s">
        <v>47</v>
      </c>
      <c r="C1" s="18"/>
      <c r="D1" s="66" t="s">
        <v>48</v>
      </c>
      <c r="E1" s="66"/>
      <c r="F1" s="66"/>
      <c r="G1" s="19"/>
      <c r="H1" s="19"/>
      <c r="I1" s="19"/>
    </row>
    <row r="2" spans="1:9" ht="14.25" customHeight="1">
      <c r="A2" s="17">
        <v>1</v>
      </c>
      <c r="B2" s="17">
        <v>22.1</v>
      </c>
      <c r="C2" s="18"/>
      <c r="D2" s="66"/>
      <c r="E2" s="66"/>
      <c r="F2" s="66"/>
      <c r="G2" s="19"/>
      <c r="H2" s="19"/>
      <c r="I2" s="19"/>
    </row>
    <row r="3" spans="1:9" ht="14.25" customHeight="1">
      <c r="A3" s="17">
        <v>2</v>
      </c>
      <c r="B3" s="17">
        <v>22.2</v>
      </c>
      <c r="C3" s="18"/>
      <c r="D3" s="66"/>
      <c r="E3" s="66"/>
      <c r="F3" s="66"/>
      <c r="G3" s="19"/>
      <c r="H3" s="19"/>
      <c r="I3" s="19"/>
    </row>
    <row r="4" spans="1:9" ht="14.25" customHeight="1">
      <c r="A4" s="17">
        <v>3</v>
      </c>
      <c r="B4" s="17">
        <v>22.3</v>
      </c>
      <c r="C4" s="18"/>
      <c r="D4" s="66"/>
      <c r="E4" s="66"/>
      <c r="F4" s="66"/>
      <c r="G4" s="19"/>
      <c r="H4" s="19"/>
      <c r="I4" s="19"/>
    </row>
    <row r="5" spans="1:9" ht="14.25" customHeight="1">
      <c r="A5" s="17">
        <v>4</v>
      </c>
      <c r="B5" s="17">
        <v>22.4</v>
      </c>
      <c r="C5" s="18"/>
      <c r="D5" s="66"/>
      <c r="E5" s="66"/>
      <c r="F5" s="66"/>
      <c r="G5" s="19"/>
      <c r="H5" s="19"/>
      <c r="I5" s="19"/>
    </row>
    <row r="6" spans="1:9" ht="14.25" customHeight="1">
      <c r="A6" s="17">
        <v>5</v>
      </c>
      <c r="B6" s="17">
        <v>22.5</v>
      </c>
      <c r="C6" s="18"/>
      <c r="D6" s="66"/>
      <c r="E6" s="66"/>
      <c r="F6" s="66"/>
      <c r="G6" s="19"/>
      <c r="H6" s="19"/>
      <c r="I6" s="19"/>
    </row>
    <row r="7" spans="1:9" ht="14.25" customHeight="1">
      <c r="A7" s="17">
        <v>6</v>
      </c>
      <c r="B7" s="17">
        <v>22.6</v>
      </c>
      <c r="C7" s="18"/>
      <c r="D7" s="66"/>
      <c r="E7" s="66"/>
      <c r="F7" s="66"/>
      <c r="G7" s="19"/>
      <c r="H7" s="19"/>
      <c r="I7" s="19"/>
    </row>
    <row r="8" spans="1:9" ht="14.25" customHeight="1">
      <c r="A8" s="17">
        <v>7</v>
      </c>
      <c r="B8" s="17">
        <v>22.7</v>
      </c>
      <c r="C8" s="18"/>
      <c r="D8" s="66"/>
      <c r="E8" s="66"/>
      <c r="F8" s="66"/>
      <c r="G8" s="19"/>
      <c r="H8" s="19"/>
      <c r="I8" s="19"/>
    </row>
    <row r="9" spans="1:9" ht="14.25" customHeight="1">
      <c r="A9" s="17">
        <v>8</v>
      </c>
      <c r="B9" s="17">
        <v>22.8</v>
      </c>
      <c r="C9" s="18"/>
      <c r="D9" s="66"/>
      <c r="E9" s="66"/>
      <c r="F9" s="66"/>
      <c r="G9" s="19"/>
      <c r="H9" s="19"/>
      <c r="I9" s="19"/>
    </row>
    <row r="10" spans="1:9" ht="14.25" customHeight="1">
      <c r="A10" s="17">
        <v>9</v>
      </c>
      <c r="B10" s="17">
        <v>22.9</v>
      </c>
      <c r="C10" s="18"/>
      <c r="D10" s="66"/>
      <c r="E10" s="66"/>
      <c r="F10" s="66"/>
      <c r="G10" s="19"/>
      <c r="H10" s="19"/>
      <c r="I10" s="19"/>
    </row>
    <row r="11" spans="1:9" ht="14.25" customHeight="1">
      <c r="A11" s="17">
        <v>10</v>
      </c>
      <c r="B11" s="17">
        <v>23</v>
      </c>
      <c r="C11" s="18"/>
      <c r="D11" s="66"/>
      <c r="E11" s="66"/>
      <c r="F11" s="66"/>
      <c r="G11" s="19"/>
      <c r="H11" s="19"/>
      <c r="I11" s="19"/>
    </row>
    <row r="12" spans="1:9" ht="14.25" customHeight="1">
      <c r="A12" s="17">
        <v>11</v>
      </c>
      <c r="B12" s="17">
        <v>23.1</v>
      </c>
      <c r="C12" s="18"/>
      <c r="D12" s="66"/>
      <c r="E12" s="66"/>
      <c r="F12" s="66"/>
      <c r="G12" s="19"/>
      <c r="H12" s="19"/>
      <c r="I12" s="19"/>
    </row>
    <row r="13" spans="1:9" ht="14.25" customHeight="1">
      <c r="A13" s="17">
        <v>12</v>
      </c>
      <c r="B13" s="17">
        <v>23.2</v>
      </c>
      <c r="C13" s="18"/>
      <c r="D13" s="66"/>
      <c r="E13" s="66"/>
      <c r="F13" s="66"/>
      <c r="G13" s="19"/>
      <c r="H13" s="19"/>
      <c r="I13" s="19"/>
    </row>
    <row r="14" spans="1:9" ht="14.25" customHeight="1">
      <c r="A14" s="17">
        <v>13</v>
      </c>
      <c r="B14" s="17">
        <v>23.3</v>
      </c>
      <c r="C14" s="18"/>
      <c r="D14" s="66"/>
      <c r="E14" s="66"/>
      <c r="F14" s="66"/>
      <c r="G14" s="19"/>
      <c r="H14" s="19"/>
      <c r="I14" s="19"/>
    </row>
    <row r="15" spans="1:9" ht="14.25" customHeight="1">
      <c r="A15" s="17">
        <v>14</v>
      </c>
      <c r="B15" s="17">
        <v>23.4</v>
      </c>
      <c r="C15" s="18"/>
      <c r="D15" s="66"/>
      <c r="E15" s="66"/>
      <c r="F15" s="66"/>
      <c r="G15" s="19"/>
      <c r="H15" s="19"/>
      <c r="I15" s="19"/>
    </row>
    <row r="16" spans="1:9" ht="14.25">
      <c r="A16" s="17">
        <v>15</v>
      </c>
      <c r="B16" s="17">
        <v>23.5</v>
      </c>
      <c r="C16" s="18"/>
      <c r="D16" s="66"/>
      <c r="E16" s="66"/>
      <c r="F16" s="66"/>
      <c r="G16" s="18"/>
      <c r="H16" s="18"/>
      <c r="I16" s="18"/>
    </row>
    <row r="17" spans="1:9" ht="14.25">
      <c r="A17" s="17">
        <v>16</v>
      </c>
      <c r="B17" s="17">
        <v>23.6</v>
      </c>
      <c r="C17" s="18"/>
      <c r="D17" s="66"/>
      <c r="E17" s="66"/>
      <c r="F17" s="66"/>
      <c r="G17" s="18"/>
      <c r="H17" s="18"/>
      <c r="I17" s="18"/>
    </row>
    <row r="18" spans="1:9" ht="14.25">
      <c r="A18" s="17">
        <v>17</v>
      </c>
      <c r="B18" s="17">
        <v>23.7</v>
      </c>
      <c r="C18" s="18"/>
      <c r="D18" s="66"/>
      <c r="E18" s="66"/>
      <c r="F18" s="66"/>
      <c r="G18" s="18"/>
      <c r="H18" s="18"/>
      <c r="I18" s="18"/>
    </row>
    <row r="19" spans="1:9" ht="14.25">
      <c r="A19" s="17">
        <v>18</v>
      </c>
      <c r="B19" s="17">
        <v>23.8</v>
      </c>
      <c r="C19" s="18"/>
      <c r="D19" s="18"/>
      <c r="E19" s="18"/>
      <c r="F19" s="18"/>
      <c r="G19" s="18"/>
      <c r="H19" s="18"/>
      <c r="I19" s="18"/>
    </row>
    <row r="20" spans="1:9" ht="14.25">
      <c r="A20" s="17">
        <v>19</v>
      </c>
      <c r="B20" s="17">
        <v>23.9</v>
      </c>
      <c r="C20" s="18"/>
      <c r="D20" s="18"/>
      <c r="E20" s="18"/>
      <c r="F20" s="18"/>
      <c r="G20" s="18"/>
      <c r="H20" s="18"/>
      <c r="I20" s="18"/>
    </row>
    <row r="21" spans="1:9" ht="14.25">
      <c r="A21" s="17">
        <v>20</v>
      </c>
      <c r="B21" s="17">
        <v>24</v>
      </c>
      <c r="C21" s="18"/>
      <c r="D21" s="18"/>
      <c r="E21" s="18"/>
      <c r="F21" s="18"/>
      <c r="G21" s="18"/>
      <c r="H21" s="18"/>
      <c r="I21" s="18"/>
    </row>
    <row r="22" spans="1:9" ht="14.25">
      <c r="A22" s="17">
        <v>21</v>
      </c>
      <c r="B22" s="17">
        <v>24.1</v>
      </c>
      <c r="C22" s="18"/>
      <c r="D22" s="18"/>
      <c r="E22" s="18"/>
      <c r="F22" s="18"/>
      <c r="G22" s="18"/>
      <c r="H22" s="18"/>
      <c r="I22" s="18"/>
    </row>
    <row r="23" spans="1:9" ht="14.25">
      <c r="A23" s="17">
        <v>22</v>
      </c>
      <c r="B23" s="17">
        <v>24.2</v>
      </c>
      <c r="C23" s="18"/>
      <c r="D23" s="18"/>
      <c r="E23" s="18"/>
      <c r="F23" s="18"/>
      <c r="G23" s="18"/>
      <c r="H23" s="18"/>
      <c r="I23" s="18"/>
    </row>
    <row r="24" spans="1:9" ht="14.25">
      <c r="A24" s="17">
        <v>23</v>
      </c>
      <c r="B24" s="17">
        <v>24.3</v>
      </c>
      <c r="C24" s="18"/>
      <c r="D24" s="18"/>
      <c r="E24" s="18"/>
      <c r="F24" s="18"/>
      <c r="G24" s="18"/>
      <c r="H24" s="18"/>
      <c r="I24" s="18"/>
    </row>
    <row r="25" spans="1:9" ht="14.25">
      <c r="A25" s="17">
        <v>24</v>
      </c>
      <c r="B25" s="17">
        <v>24.4</v>
      </c>
      <c r="C25" s="18"/>
      <c r="D25" s="18"/>
      <c r="E25" s="18"/>
      <c r="F25" s="18"/>
      <c r="G25" s="18"/>
      <c r="H25" s="18"/>
      <c r="I25" s="18"/>
    </row>
    <row r="26" spans="1:9" ht="14.25">
      <c r="A26" s="17">
        <v>25</v>
      </c>
      <c r="B26" s="17">
        <v>24.5</v>
      </c>
      <c r="C26" s="18"/>
      <c r="D26" s="18"/>
      <c r="E26" s="18"/>
      <c r="F26" s="18"/>
      <c r="G26" s="18"/>
      <c r="H26" s="18"/>
      <c r="I26" s="18"/>
    </row>
    <row r="27" spans="1:9" ht="14.25">
      <c r="A27" s="17">
        <v>26</v>
      </c>
      <c r="B27" s="17">
        <v>24.6</v>
      </c>
      <c r="C27" s="18"/>
      <c r="D27" s="18"/>
      <c r="E27" s="18"/>
      <c r="F27" s="18"/>
      <c r="G27" s="18"/>
      <c r="H27" s="18"/>
      <c r="I27" s="18"/>
    </row>
    <row r="28" spans="1:9" ht="14.25">
      <c r="A28" s="17">
        <v>27</v>
      </c>
      <c r="B28" s="17">
        <v>24.6999999999999</v>
      </c>
      <c r="C28" s="18"/>
      <c r="D28" s="18"/>
      <c r="E28" s="18"/>
      <c r="F28" s="18"/>
      <c r="G28" s="18"/>
      <c r="H28" s="18"/>
      <c r="I28" s="18"/>
    </row>
    <row r="29" spans="1:9" ht="14.25">
      <c r="A29" s="17">
        <v>28</v>
      </c>
      <c r="B29" s="17">
        <v>24.7999999999999</v>
      </c>
      <c r="C29" s="18"/>
      <c r="D29" s="18"/>
      <c r="E29" s="18"/>
      <c r="F29" s="18"/>
      <c r="G29" s="18"/>
      <c r="H29" s="18"/>
      <c r="I29" s="18"/>
    </row>
    <row r="30" spans="1:2" ht="14.25">
      <c r="A30" s="17">
        <v>29</v>
      </c>
      <c r="B30" s="17">
        <v>24.8999999999999</v>
      </c>
    </row>
    <row r="31" spans="1:2" ht="14.25">
      <c r="A31" s="17">
        <v>30</v>
      </c>
      <c r="B31" s="17">
        <v>24.9999999999999</v>
      </c>
    </row>
    <row r="32" spans="1:2" ht="14.25">
      <c r="A32" s="17">
        <v>31</v>
      </c>
      <c r="B32" s="17">
        <v>25.0999999999999</v>
      </c>
    </row>
    <row r="33" spans="1:2" ht="14.25">
      <c r="A33" s="17">
        <v>32</v>
      </c>
      <c r="B33" s="17">
        <v>25.1999999999999</v>
      </c>
    </row>
    <row r="34" spans="1:2" ht="14.25">
      <c r="A34" s="17">
        <v>33</v>
      </c>
      <c r="B34" s="17">
        <v>25.2999999999999</v>
      </c>
    </row>
    <row r="35" spans="1:2" ht="14.25">
      <c r="A35" s="17">
        <v>34</v>
      </c>
      <c r="B35" s="17">
        <v>25.3999999999999</v>
      </c>
    </row>
    <row r="36" spans="1:2" ht="14.25">
      <c r="A36" s="17">
        <v>35</v>
      </c>
      <c r="B36" s="17">
        <v>25.4999999999999</v>
      </c>
    </row>
    <row r="37" spans="1:2" ht="14.25">
      <c r="A37" s="17">
        <v>36</v>
      </c>
      <c r="B37" s="17">
        <v>25.5999999999999</v>
      </c>
    </row>
    <row r="38" spans="1:2" ht="14.25">
      <c r="A38" s="17">
        <v>37</v>
      </c>
      <c r="B38" s="17">
        <v>25.6999999999999</v>
      </c>
    </row>
    <row r="39" spans="1:2" ht="14.25">
      <c r="A39" s="17">
        <v>38</v>
      </c>
      <c r="B39" s="17">
        <v>25.7999999999999</v>
      </c>
    </row>
    <row r="40" spans="1:2" ht="14.25">
      <c r="A40" s="17">
        <v>39</v>
      </c>
      <c r="B40" s="17">
        <v>25.8999999999999</v>
      </c>
    </row>
    <row r="41" spans="1:2" ht="14.25">
      <c r="A41" s="17">
        <v>40</v>
      </c>
      <c r="B41" s="17">
        <v>25.9999999999999</v>
      </c>
    </row>
    <row r="42" spans="1:2" ht="14.25">
      <c r="A42" s="17">
        <v>41</v>
      </c>
      <c r="B42" s="17">
        <v>26.0999999999999</v>
      </c>
    </row>
    <row r="43" spans="1:2" ht="14.25">
      <c r="A43" s="17">
        <v>42</v>
      </c>
      <c r="B43" s="17">
        <v>26.1999999999999</v>
      </c>
    </row>
    <row r="44" spans="1:2" ht="14.25">
      <c r="A44" s="17">
        <v>43</v>
      </c>
      <c r="B44" s="17">
        <v>26.2999999999999</v>
      </c>
    </row>
    <row r="45" spans="1:2" ht="14.25">
      <c r="A45" s="17">
        <v>44</v>
      </c>
      <c r="B45" s="17">
        <v>26.3999999999999</v>
      </c>
    </row>
    <row r="46" spans="1:2" ht="14.25">
      <c r="A46" s="17">
        <v>45</v>
      </c>
      <c r="B46" s="17">
        <v>26.4999999999999</v>
      </c>
    </row>
    <row r="47" spans="1:2" ht="14.25">
      <c r="A47" s="17">
        <v>46</v>
      </c>
      <c r="B47" s="17">
        <v>26.5999999999999</v>
      </c>
    </row>
    <row r="48" spans="1:2" ht="14.25">
      <c r="A48" s="17">
        <v>47</v>
      </c>
      <c r="B48" s="17">
        <v>26.6999999999999</v>
      </c>
    </row>
    <row r="49" spans="1:2" ht="14.25">
      <c r="A49" s="17">
        <v>48</v>
      </c>
      <c r="B49" s="17">
        <v>26.7999999999999</v>
      </c>
    </row>
    <row r="50" spans="1:2" ht="14.25">
      <c r="A50" s="17">
        <v>49</v>
      </c>
      <c r="B50" s="17">
        <v>26.8999999999999</v>
      </c>
    </row>
    <row r="51" spans="1:2" ht="14.25">
      <c r="A51" s="17">
        <v>50</v>
      </c>
      <c r="B51" s="17">
        <v>26.9999999999999</v>
      </c>
    </row>
    <row r="52" spans="1:2" ht="14.25">
      <c r="A52" s="17">
        <v>51</v>
      </c>
      <c r="B52" s="17">
        <v>27.0999999999999</v>
      </c>
    </row>
    <row r="53" spans="1:2" ht="14.25">
      <c r="A53" s="17">
        <v>52</v>
      </c>
      <c r="B53" s="17">
        <v>27.1999999999999</v>
      </c>
    </row>
    <row r="54" spans="1:2" ht="14.25">
      <c r="A54" s="17">
        <v>53</v>
      </c>
      <c r="B54" s="17">
        <v>27.2999999999999</v>
      </c>
    </row>
    <row r="55" spans="1:2" ht="14.25">
      <c r="A55" s="17">
        <v>54</v>
      </c>
      <c r="B55" s="17">
        <v>27.3999999999999</v>
      </c>
    </row>
    <row r="56" spans="1:2" ht="14.25">
      <c r="A56" s="17">
        <v>55</v>
      </c>
      <c r="B56" s="17">
        <v>27.4999999999999</v>
      </c>
    </row>
    <row r="57" spans="1:2" ht="14.25">
      <c r="A57" s="17">
        <v>56</v>
      </c>
      <c r="B57" s="17">
        <v>27.5999999999999</v>
      </c>
    </row>
    <row r="58" spans="1:2" ht="14.25">
      <c r="A58" s="17">
        <v>57</v>
      </c>
      <c r="B58" s="17">
        <v>27.6999999999999</v>
      </c>
    </row>
    <row r="59" spans="1:2" ht="14.25">
      <c r="A59" s="17">
        <v>58</v>
      </c>
      <c r="B59" s="17">
        <v>27.7999999999999</v>
      </c>
    </row>
    <row r="60" spans="1:2" ht="14.25">
      <c r="A60" s="17">
        <v>59</v>
      </c>
      <c r="B60" s="17">
        <v>27.8999999999999</v>
      </c>
    </row>
    <row r="61" spans="1:2" ht="14.25">
      <c r="A61" s="17">
        <v>60</v>
      </c>
      <c r="B61" s="17">
        <v>27.9999999999999</v>
      </c>
    </row>
    <row r="62" spans="1:2" ht="14.25">
      <c r="A62" s="17">
        <v>61</v>
      </c>
      <c r="B62" s="17">
        <v>28.0999999999999</v>
      </c>
    </row>
    <row r="63" spans="1:2" ht="14.25">
      <c r="A63" s="17">
        <v>62</v>
      </c>
      <c r="B63" s="17">
        <v>28.1999999999999</v>
      </c>
    </row>
    <row r="64" spans="1:2" ht="14.25">
      <c r="A64" s="17">
        <v>63</v>
      </c>
      <c r="B64" s="17">
        <v>28.2999999999999</v>
      </c>
    </row>
    <row r="65" spans="1:2" ht="14.25">
      <c r="A65" s="17">
        <v>64</v>
      </c>
      <c r="B65" s="17">
        <v>28.3999999999999</v>
      </c>
    </row>
    <row r="66" spans="1:2" ht="14.25">
      <c r="A66" s="17">
        <v>65</v>
      </c>
      <c r="B66" s="17">
        <v>28.4999999999999</v>
      </c>
    </row>
    <row r="67" spans="1:2" ht="14.25">
      <c r="A67" s="17">
        <v>66</v>
      </c>
      <c r="B67" s="17">
        <v>28.5999999999999</v>
      </c>
    </row>
    <row r="68" spans="1:2" ht="14.25">
      <c r="A68" s="17">
        <v>67</v>
      </c>
      <c r="B68" s="17">
        <v>28.6999999999999</v>
      </c>
    </row>
    <row r="69" spans="1:2" ht="14.25">
      <c r="A69" s="17">
        <v>68</v>
      </c>
      <c r="B69" s="17">
        <v>28.7999999999999</v>
      </c>
    </row>
    <row r="70" spans="1:2" ht="14.25">
      <c r="A70" s="17">
        <v>69</v>
      </c>
      <c r="B70" s="17">
        <v>28.8999999999999</v>
      </c>
    </row>
    <row r="71" spans="1:2" ht="14.25">
      <c r="A71" s="17">
        <v>70</v>
      </c>
      <c r="B71" s="17">
        <v>28.9999999999999</v>
      </c>
    </row>
    <row r="72" spans="1:2" ht="14.25">
      <c r="A72" s="17">
        <v>71</v>
      </c>
      <c r="B72" s="17">
        <v>29.0999999999999</v>
      </c>
    </row>
    <row r="73" spans="1:2" ht="14.25">
      <c r="A73" s="17">
        <v>72</v>
      </c>
      <c r="B73" s="17">
        <v>29.1999999999999</v>
      </c>
    </row>
    <row r="74" spans="1:2" ht="14.25">
      <c r="A74" s="17">
        <v>73</v>
      </c>
      <c r="B74" s="17">
        <v>29.2999999999999</v>
      </c>
    </row>
    <row r="75" spans="1:2" ht="14.25">
      <c r="A75" s="17">
        <v>74</v>
      </c>
      <c r="B75" s="17">
        <v>29.3999999999998</v>
      </c>
    </row>
    <row r="76" spans="1:2" ht="14.25">
      <c r="A76" s="17">
        <v>75</v>
      </c>
      <c r="B76" s="17">
        <v>29.4999999999998</v>
      </c>
    </row>
    <row r="77" spans="1:2" ht="14.25">
      <c r="A77" s="17">
        <v>76</v>
      </c>
      <c r="B77" s="17">
        <v>29.5999999999998</v>
      </c>
    </row>
    <row r="78" spans="1:2" ht="14.25">
      <c r="A78" s="17">
        <v>77</v>
      </c>
      <c r="B78" s="17">
        <v>29.6999999999998</v>
      </c>
    </row>
    <row r="79" spans="1:2" ht="14.25">
      <c r="A79" s="17">
        <v>78</v>
      </c>
      <c r="B79" s="17">
        <v>29.7999999999998</v>
      </c>
    </row>
    <row r="80" spans="1:2" ht="14.25">
      <c r="A80" s="17">
        <v>79</v>
      </c>
      <c r="B80" s="17">
        <v>29.8999999999998</v>
      </c>
    </row>
    <row r="81" spans="1:2" ht="14.25">
      <c r="A81" s="17">
        <v>80</v>
      </c>
      <c r="B81" s="17">
        <v>29.9999999999998</v>
      </c>
    </row>
    <row r="82" spans="1:2" ht="14.25">
      <c r="A82" s="17">
        <v>81</v>
      </c>
      <c r="B82" s="17">
        <v>30.0999999999998</v>
      </c>
    </row>
    <row r="83" spans="1:2" ht="14.25">
      <c r="A83" s="17">
        <v>82</v>
      </c>
      <c r="B83" s="17">
        <v>30.1999999999998</v>
      </c>
    </row>
    <row r="84" spans="1:2" ht="14.25">
      <c r="A84" s="17">
        <v>83</v>
      </c>
      <c r="B84" s="17">
        <v>30.2999999999998</v>
      </c>
    </row>
    <row r="85" spans="1:2" ht="14.25">
      <c r="A85" s="17">
        <v>84</v>
      </c>
      <c r="B85" s="17">
        <v>30.3999999999998</v>
      </c>
    </row>
    <row r="86" spans="1:2" ht="14.25">
      <c r="A86" s="17">
        <v>85</v>
      </c>
      <c r="B86" s="17">
        <v>30.4999999999998</v>
      </c>
    </row>
    <row r="87" spans="1:2" ht="14.25">
      <c r="A87" s="17">
        <v>86</v>
      </c>
      <c r="B87" s="17">
        <v>30.5999999999998</v>
      </c>
    </row>
    <row r="88" spans="1:2" ht="14.25">
      <c r="A88" s="17">
        <v>87</v>
      </c>
      <c r="B88" s="17">
        <v>30.6999999999998</v>
      </c>
    </row>
    <row r="89" spans="1:2" ht="14.25">
      <c r="A89" s="17">
        <v>88</v>
      </c>
      <c r="B89" s="17">
        <v>30.7999999999998</v>
      </c>
    </row>
    <row r="90" spans="1:2" ht="14.25">
      <c r="A90" s="17">
        <v>89</v>
      </c>
      <c r="B90" s="17">
        <v>30.8999999999998</v>
      </c>
    </row>
    <row r="91" spans="1:2" ht="14.25">
      <c r="A91" s="17">
        <v>90</v>
      </c>
      <c r="B91" s="17">
        <v>30.9999999999998</v>
      </c>
    </row>
    <row r="92" spans="1:2" ht="14.25">
      <c r="A92" s="17">
        <v>91</v>
      </c>
      <c r="B92" s="17">
        <v>31.0999999999998</v>
      </c>
    </row>
    <row r="93" spans="1:2" ht="14.25">
      <c r="A93" s="17">
        <v>92</v>
      </c>
      <c r="B93" s="17">
        <v>31.1999999999998</v>
      </c>
    </row>
    <row r="94" spans="1:2" ht="14.25">
      <c r="A94" s="17">
        <v>93</v>
      </c>
      <c r="B94" s="17">
        <v>31.2999999999998</v>
      </c>
    </row>
    <row r="95" spans="1:2" ht="14.25">
      <c r="A95" s="17">
        <v>94</v>
      </c>
      <c r="B95" s="17">
        <v>31.3999999999998</v>
      </c>
    </row>
    <row r="96" spans="1:2" ht="14.25">
      <c r="A96" s="17">
        <v>95</v>
      </c>
      <c r="B96" s="17">
        <v>31.4999999999998</v>
      </c>
    </row>
    <row r="97" spans="1:2" ht="14.25">
      <c r="A97" s="17">
        <v>96</v>
      </c>
      <c r="B97" s="17">
        <v>31.5999999999998</v>
      </c>
    </row>
    <row r="98" spans="1:2" ht="14.25">
      <c r="A98" s="17">
        <v>97</v>
      </c>
      <c r="B98" s="17">
        <v>31.6999999999998</v>
      </c>
    </row>
    <row r="99" spans="1:2" ht="14.25">
      <c r="A99" s="17">
        <v>98</v>
      </c>
      <c r="B99" s="17">
        <v>31.7999999999998</v>
      </c>
    </row>
    <row r="100" spans="1:2" ht="14.25">
      <c r="A100" s="17">
        <v>99</v>
      </c>
      <c r="B100" s="17">
        <v>31.8999999999998</v>
      </c>
    </row>
    <row r="101" spans="1:2" ht="14.25">
      <c r="A101" s="17">
        <v>100</v>
      </c>
      <c r="B101" s="17">
        <v>31.9999999999998</v>
      </c>
    </row>
  </sheetData>
  <sheetProtection password="CECA" sheet="1" objects="1" scenarios="1" selectLockedCells="1"/>
  <mergeCells count="1">
    <mergeCell ref="D1:F18"/>
  </mergeCells>
  <printOptions horizontalCentered="1" verticalCentered="1"/>
  <pageMargins left="0.7874015748031497" right="0.1968503937007874" top="0.9448818897637796" bottom="0.2362204724409449" header="0.9448818897637796" footer="0.2362204724409449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云南省路桥一公司元磨项目部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工程师</dc:creator>
  <cp:keywords/>
  <dc:description/>
  <cp:lastModifiedBy>cdel</cp:lastModifiedBy>
  <cp:lastPrinted>2004-02-29T02:17:30Z</cp:lastPrinted>
  <dcterms:created xsi:type="dcterms:W3CDTF">2000-07-11T01:56:55Z</dcterms:created>
  <dcterms:modified xsi:type="dcterms:W3CDTF">2012-08-15T06:15:00Z</dcterms:modified>
  <cp:category/>
  <cp:version/>
  <cp:contentType/>
  <cp:contentStatus/>
</cp:coreProperties>
</file>